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予算損益計算書" state="visible" r:id="rId4"/>
    <sheet sheetId="2" name="予算損益計算書_答え" state="visible" r:id="rId5"/>
  </sheets>
  <calcPr calcId="171027"/>
</workbook>
</file>

<file path=xl/sharedStrings.xml><?xml version="1.0" encoding="utf-8"?>
<sst xmlns="http://schemas.openxmlformats.org/spreadsheetml/2006/main" count="147" uniqueCount="67">
  <si>
    <t>ASTRA Manufacturing — 2027年度 予算損益計算書</t>
  </si>
  <si>
    <t>金額は千USD、数量は個。★Day17・Day18から受け取った数字を積み上げて、Day1と同じ形に着地させます。</t>
  </si>
  <si>
    <t>Day17・Day18から受け取る与件</t>
  </si>
  <si>
    <t>値</t>
  </si>
  <si>
    <t>単位</t>
  </si>
  <si>
    <t/>
  </si>
  <si>
    <t>出どころ</t>
  </si>
  <si>
    <t>販売数量</t>
  </si>
  <si>
    <t>個</t>
  </si>
  <si>
    <t>Day17 売上予算</t>
  </si>
  <si>
    <t>販売単価</t>
  </si>
  <si>
    <t>千USD/個</t>
  </si>
  <si>
    <t>項目</t>
  </si>
  <si>
    <t>金額</t>
  </si>
  <si>
    <t>1個あたり</t>
  </si>
  <si>
    <t>対売上高 %</t>
  </si>
  <si>
    <t>何を積み上げたか</t>
  </si>
  <si>
    <t>判定</t>
  </si>
  <si>
    <t>(1)</t>
  </si>
  <si>
    <t>(2)</t>
  </si>
  <si>
    <t>(3)=(2)/販売数量</t>
  </si>
  <si>
    <t>(4)=(2)/売上高</t>
  </si>
  <si>
    <t>【製品1個あたりの製造原価】</t>
  </si>
  <si>
    <t>材料費</t>
  </si>
  <si>
    <t>Day17 1個あたり材料費</t>
  </si>
  <si>
    <t>直接労務費</t>
  </si>
  <si>
    <t>Day18 直接労務費</t>
  </si>
  <si>
    <t>製造間接費</t>
  </si>
  <si>
    <t>Day18 予定配賦率</t>
  </si>
  <si>
    <t>製品1個あたり製造原価</t>
  </si>
  <si>
    <t>★これに販売数量を掛けると売上原価</t>
  </si>
  <si>
    <t>売上高</t>
  </si>
  <si>
    <t>Day17と一致する</t>
  </si>
  <si>
    <t>売上原価</t>
  </si>
  <si>
    <t>★作った数ではなく、売った数で計算する</t>
  </si>
  <si>
    <t>売上総利益</t>
  </si>
  <si>
    <t>販管費予算</t>
  </si>
  <si>
    <t>Day18 販管費 合計</t>
  </si>
  <si>
    <t>営業利益</t>
  </si>
  <si>
    <t>★本業の予算利益</t>
  </si>
  <si>
    <t>営業外収益</t>
  </si>
  <si>
    <t>営業外費用</t>
  </si>
  <si>
    <t>税引前利益</t>
  </si>
  <si>
    <t>法人税等の見積額</t>
  </si>
  <si>
    <t>当期純利益（予算）</t>
  </si>
  <si>
    <t>★Day1の実績と同じ形・同じ金額に着地する</t>
  </si>
  <si>
    <t>【比べる】</t>
  </si>
  <si>
    <t>見るもの</t>
  </si>
  <si>
    <t>意味</t>
  </si>
  <si>
    <t>1個あたり製造原価 ÷ 販売単価</t>
  </si>
  <si>
    <t>★残りが粗利</t>
  </si>
  <si>
    <t>1個あたりの当期純利益</t>
  </si>
  <si>
    <t>1個売って手元に残る額</t>
  </si>
  <si>
    <t>損益分岐点の販売数量（個）</t>
  </si>
  <si>
    <t>★営業利益がゼロになる数量</t>
  </si>
  <si>
    <t>安全余裕率</t>
  </si>
  <si>
    <t>★何%落ちても赤字にならないか</t>
  </si>
  <si>
    <t>使い方 ── 薄い色の欄が空いています。そこに =C6-C7 のような式を自分で入れてください。右端の「判定」列に ○ が出れば正解です。詰まったら下のタブ「予算損益計算書_答え」を開くと式が見られます。青い文字の欄（前提の数字）を書き換えると、答えの側も一緒に動くので、自分の数字でも練習できます。</t>
  </si>
  <si>
    <t>【解説】予算損益計算書</t>
  </si>
  <si>
    <t>この表は、Day17とDay18の答え合わせです。販売数量と単価はDay17、1個あたりの3つの原価（D9〜D11）はDay17とDay18から受け取っています。それを積み上げると、Day1でやった実績の損益計算書とまったく同じ形になります。</t>
  </si>
  <si>
    <t>12行目の「1個あたり製造原価」が、この表の心臓です。材料1.0 ＋ 労務0.8 ＋ 間接費0.6 ＝ 2.4千USD。これに販売数量を掛けたものが売上原価（C15）。生産量1,040個ではなく、販売数量1,000個で計算するのがポイントです。作ったが売れていない40個分は、在庫として資産に残ります。</t>
  </si>
  <si>
    <t>D列（1個あたり）を縦に読んでください。売値4.0、原価2.4、粗利1.6、販管費0.8、営業利益0.8。「1個売るといくら残るか」が上から下まで追えるので、値決めの会話がしやすくなります。</t>
  </si>
  <si>
    <t>E列（対売上高%）はDay1とまったく同じ作りです。売上総利益率40%、営業利益率20%、純利益率12.5%。予算と実績を同じ形式で並べられるようにしてあるので、期末に差異分析ができます。これが予算を「同じ形」で作る理由です。</t>
  </si>
  <si>
    <t>29行目の損益分岐点が500個です。販管費800を、1個あたり売上総利益1.6で割った数。予定の1,000個に対して半分なので、安全余裕率は50%（C30）。売上が半分まで落ちても営業赤字にはならないという読み方をします。</t>
  </si>
  <si>
    <t>試してみてください。D11（1個あたり製造間接費）を 0.6 から 0.9 に上げてください。Day18で固定製造間接費を増やしたときに起きることです。純利益は500から200へ落ち、損益分岐点は500個から615個へ上がり、安全余裕率は50%から38%へ縮みます。固定費を増やすとは、こういうことです。</t>
  </si>
  <si>
    <t>さわる管理会計 Day20 — 予算損益計算書 ／ https://sawaru.world/kanri/day20-1</t>
  </si>
  <si>
    <t>このシートは答えです。式が全部入っています。前提の数字は「予算損益計算書」シートを見ているので、あちらを書き換えるとこちらも動きます。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</si>
</sst>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color theme="1"/>
      <family val="2"/>
      <scheme val="minor"/>
      <sz val="11"/>
      <name val="Calibri"/>
    </font>
    <font>
      <b/>
      <color rgb="FF121820"/>
      <sz val="13"/>
      <name val="Yu Gothic"/>
    </font>
    <font>
      <color rgb="FF646A70"/>
      <sz val="9"/>
      <name val="Yu Gothic"/>
    </font>
    <font>
      <b/>
      <color rgb="FF121820"/>
      <sz val="10"/>
      <name val="Yu Gothic"/>
    </font>
    <font>
      <color rgb="FF121820"/>
      <sz val="10"/>
      <name val="Yu Gothic"/>
    </font>
    <font>
      <color rgb="FF1B4F8A"/>
      <sz val="10"/>
      <name val="Yu Gothic"/>
    </font>
    <font>
      <b/>
      <color rgb="FF646A70"/>
      <sz val="9"/>
      <name val="Yu Gothic"/>
    </font>
    <font>
      <b/>
      <color rgb="FF2E7D46"/>
      <sz val="11"/>
      <name val="Yu Gothic"/>
    </font>
    <font>
      <b/>
      <color rgb="FF121820"/>
      <sz val="11"/>
      <name val="Yu Gothic"/>
    </font>
    <font>
      <color rgb="FF646A70"/>
      <sz val="10"/>
      <name val="Yu Gothic"/>
    </font>
  </fonts>
  <fills count="7">
    <fill>
      <patternFill patternType="none"/>
    </fill>
    <fill>
      <patternFill patternType="gray125"/>
    </fill>
    <fill>
      <patternFill patternType="solid">
        <fgColor rgb="FFEDEAE1"/>
      </patternFill>
    </fill>
    <fill>
      <patternFill patternType="solid">
        <fgColor rgb="FFF7FAFD"/>
      </patternFill>
    </fill>
    <fill>
      <patternFill patternType="solid">
        <fgColor rgb="FFF1EFE7"/>
      </patternFill>
    </fill>
    <fill>
      <patternFill patternType="solid">
        <fgColor rgb="FFF6F4EC"/>
      </patternFill>
    </fill>
    <fill>
      <patternFill patternType="solid">
        <fgColor rgb="FFFBFAF6"/>
      </patternFill>
    </fill>
  </fills>
  <borders count="3">
    <border>
      <left/>
      <right/>
      <top/>
      <bottom/>
      <diagonal/>
    </border>
    <border>
      <left style="thin">
        <color rgb="FFD8D4CA"/>
      </left>
      <right style="thin">
        <color rgb="FFD8D4CA"/>
      </right>
      <top style="thin">
        <color rgb="FFD8D4CA"/>
      </top>
      <bottom style="thin">
        <color rgb="FFD8D4CA"/>
      </bottom>
      <diagonal/>
    </border>
    <border>
      <left style="thin">
        <color rgb="FFD8D4CA"/>
      </left>
      <right style="thin">
        <color rgb="FFD8D4CA"/>
      </right>
      <top style="medium">
        <color rgb="FF121820"/>
      </top>
      <bottom style="thin">
        <color rgb="FFD8D4CA"/>
      </bottom>
      <diagonal/>
    </border>
  </borders>
  <cellStyleXfs count="1">
    <xf numFmtId="0" fontId="0" fillId="0" borderId="0"/>
  </cellStyleXfs>
  <cellXfs count="30">
    <xf numFmtId="0" fontId="0" fillId="0" borderId="0" xfId="0"/>
    <xf numFmtId="0" fontId="1" fillId="0" borderId="1" xfId="0" applyFont="1" applyBorder="1" applyAlignment="1">
      <alignment vertical="center"/>
    </xf>
    <xf numFmtId="0" fontId="2" fillId="0" borderId="1" xfId="0" applyFont="1" applyBorder="1" applyAlignment="1">
      <alignment vertical="center" wrapText="1"/>
    </xf>
    <xf numFmtId="0" fontId="3" fillId="2" borderId="1" xfId="0" applyFont="1" applyFill="1" applyBorder="1" applyAlignment="1">
      <alignment horizontal="center" vertical="center" wrapText="1"/>
    </xf>
    <xf numFmtId="0" fontId="4" fillId="0" borderId="1" xfId="0" applyFont="1" applyBorder="1" applyAlignment="1">
      <alignment vertical="center"/>
    </xf>
    <xf numFmtId="3" fontId="5" fillId="3" borderId="1" xfId="0" applyNumberFormat="1" applyFont="1" applyFill="1" applyBorder="1" applyAlignment="1">
      <alignment vertical="center"/>
    </xf>
    <xf numFmtId="0" fontId="2" fillId="4" borderId="1" xfId="0" applyFont="1" applyFill="1" applyBorder="1" applyAlignment="1">
      <alignment horizontal="center" vertical="center"/>
    </xf>
    <xf numFmtId="0" fontId="3" fillId="4" borderId="1" xfId="0" applyFont="1" applyFill="1" applyBorder="1" applyAlignment="1">
      <alignment vertical="center"/>
    </xf>
    <xf numFmtId="4" fontId="5" fillId="3" borderId="1" xfId="0" applyNumberFormat="1" applyFont="1" applyFill="1" applyBorder="1" applyAlignment="1">
      <alignment vertical="center"/>
    </xf>
    <xf numFmtId="0" fontId="3" fillId="5" borderId="2" xfId="0" applyFont="1" applyFill="1" applyBorder="1" applyAlignment="1">
      <alignment vertical="center"/>
    </xf>
    <xf numFmtId="4" fontId="3" fillId="6" borderId="2" xfId="0" applyNumberFormat="1" applyFont="1" applyFill="1" applyBorder="1" applyAlignment="1">
      <alignment vertical="center"/>
    </xf>
    <xf numFmtId="0" fontId="6" fillId="5" borderId="2" xfId="0" applyFont="1" applyFill="1" applyBorder="1" applyAlignment="1">
      <alignment vertical="center" wrapText="1"/>
    </xf>
    <xf numFmtId="0" fontId="7" fillId="0" borderId="1" xfId="0" applyFont="1" applyBorder="1" applyAlignment="1">
      <alignment horizontal="center" vertical="center"/>
    </xf>
    <xf numFmtId="3" fontId="3" fillId="6" borderId="2" xfId="0" applyNumberFormat="1" applyFont="1" applyFill="1" applyBorder="1" applyAlignment="1">
      <alignment vertical="center"/>
    </xf>
    <xf numFmtId="4" fontId="4" fillId="6" borderId="1" xfId="0" applyNumberFormat="1" applyFont="1" applyFill="1" applyBorder="1" applyAlignment="1">
      <alignment vertical="center"/>
    </xf>
    <xf numFmtId="164" fontId="3" fillId="6" borderId="2" xfId="0" applyNumberFormat="1" applyFont="1" applyFill="1" applyBorder="1" applyAlignment="1">
      <alignment vertical="center"/>
    </xf>
    <xf numFmtId="3" fontId="4" fillId="6" borderId="1" xfId="0" applyNumberFormat="1" applyFont="1" applyFill="1" applyBorder="1" applyAlignment="1">
      <alignment vertical="center"/>
    </xf>
    <xf numFmtId="164" fontId="4" fillId="6" borderId="1" xfId="0" applyNumberFormat="1" applyFont="1" applyFill="1" applyBorder="1" applyAlignment="1">
      <alignment vertical="center"/>
    </xf>
    <xf numFmtId="0" fontId="3" fillId="0" borderId="1" xfId="0" applyFont="1" applyBorder="1" applyAlignment="1">
      <alignment vertical="center"/>
    </xf>
    <xf numFmtId="0" fontId="3" fillId="0" borderId="0" xfId="0" applyFont="1" applyAlignment="1">
      <alignment vertical="top" wrapText="1"/>
    </xf>
    <xf numFmtId="0" fontId="8" fillId="0" borderId="0" xfId="0" applyFont="1"/>
    <xf numFmtId="0" fontId="4" fillId="0" borderId="0" xfId="0" applyFont="1" applyAlignment="1">
      <alignment vertical="top" wrapText="1"/>
    </xf>
    <xf numFmtId="0" fontId="2" fillId="0" borderId="0" xfId="0" applyFont="1"/>
    <xf numFmtId="4" fontId="3" fillId="5" borderId="2" xfId="0" applyNumberFormat="1" applyFont="1" applyFill="1" applyBorder="1" applyAlignment="1">
      <alignment vertical="center"/>
    </xf>
    <xf numFmtId="3" fontId="3" fillId="5" borderId="2" xfId="0" applyNumberFormat="1" applyFont="1" applyFill="1" applyBorder="1" applyAlignment="1">
      <alignment vertical="center"/>
    </xf>
    <xf numFmtId="4" fontId="4" fillId="0" borderId="1" xfId="0" applyNumberFormat="1" applyFont="1" applyBorder="1" applyAlignment="1">
      <alignment vertical="center"/>
    </xf>
    <xf numFmtId="164" fontId="3" fillId="5" borderId="2" xfId="0" applyNumberFormat="1" applyFont="1" applyFill="1" applyBorder="1" applyAlignment="1">
      <alignment vertical="center"/>
    </xf>
    <xf numFmtId="3" fontId="4" fillId="0" borderId="1" xfId="0" applyNumberFormat="1" applyFont="1" applyBorder="1" applyAlignment="1">
      <alignment vertical="center"/>
    </xf>
    <xf numFmtId="164" fontId="4" fillId="0" borderId="1" xfId="0" applyNumberFormat="1" applyFont="1" applyBorder="1" applyAlignment="1">
      <alignment vertical="center"/>
    </xf>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2"/>
  <sheetViews>
    <sheetView workbookViewId="0">
      <pane xSplit="2" ySplit="6" topLeftCell="C7" activePane="bottomRight" state="frozen"/>
      <selection pane="bottomRight"/>
    </sheetView>
  </sheetViews>
  <sheetFormatPr defaultRowHeight="15" outlineLevelRow="0" outlineLevelCol="0" x14ac:dyDescent="55"/>
  <cols>
    <col min="1" max="1" width="4.3" customWidth="1"/>
    <col min="2" max="2" width="32.9" customWidth="1"/>
    <col min="3" max="4" width="18.6" customWidth="1"/>
    <col min="5" max="5" width="15.7" customWidth="1"/>
    <col min="6" max="6" width="47.1" customWidth="1"/>
    <col min="7" max="7" width="12" customWidth="1"/>
  </cols>
  <sheetData>
    <row r="1" ht="19" customHeight="1" spans="1:6" x14ac:dyDescent="0.25">
      <c r="A1" s="1" t="s">
        <v>0</v>
      </c>
      <c r="B1" s="1"/>
      <c r="C1" s="1"/>
      <c r="D1" s="1"/>
      <c r="E1" s="1"/>
      <c r="F1" s="1"/>
    </row>
    <row r="2" ht="19" customHeight="1" spans="1:6" x14ac:dyDescent="0.25">
      <c r="A2" s="2" t="s">
        <v>1</v>
      </c>
      <c r="B2" s="2"/>
      <c r="C2" s="2"/>
      <c r="D2" s="2"/>
      <c r="E2" s="2"/>
      <c r="F2" s="2"/>
    </row>
    <row r="3" ht="19" customHeight="1" spans="2:6" x14ac:dyDescent="0.25">
      <c r="B3" s="3" t="s">
        <v>2</v>
      </c>
      <c r="C3" s="3" t="s">
        <v>3</v>
      </c>
      <c r="D3" s="3" t="s">
        <v>4</v>
      </c>
      <c r="E3" s="3" t="s">
        <v>5</v>
      </c>
      <c r="F3" s="3" t="s">
        <v>6</v>
      </c>
    </row>
    <row r="4" ht="19" customHeight="1" spans="2:6" x14ac:dyDescent="0.25">
      <c r="B4" s="4" t="s">
        <v>7</v>
      </c>
      <c r="C4" s="5">
        <v>1000</v>
      </c>
      <c r="D4" s="4" t="s">
        <v>8</v>
      </c>
      <c r="F4" s="2" t="s">
        <v>9</v>
      </c>
    </row>
    <row r="5" ht="19" customHeight="1" spans="2:6" x14ac:dyDescent="0.25">
      <c r="B5" s="4" t="s">
        <v>10</v>
      </c>
      <c r="C5" s="5">
        <v>4</v>
      </c>
      <c r="D5" s="4" t="s">
        <v>11</v>
      </c>
      <c r="F5" s="2" t="s">
        <v>9</v>
      </c>
    </row>
    <row r="6" ht="19" customHeight="1" spans="2:7" x14ac:dyDescent="0.25">
      <c r="B6" s="3" t="s">
        <v>12</v>
      </c>
      <c r="C6" s="3" t="s">
        <v>13</v>
      </c>
      <c r="D6" s="3" t="s">
        <v>14</v>
      </c>
      <c r="E6" s="3" t="s">
        <v>15</v>
      </c>
      <c r="F6" s="3" t="s">
        <v>16</v>
      </c>
      <c r="G6" s="3" t="s">
        <v>17</v>
      </c>
    </row>
    <row r="7" ht="19" customHeight="1" spans="2:6" x14ac:dyDescent="0.25">
      <c r="B7" s="6" t="s">
        <v>18</v>
      </c>
      <c r="C7" s="6" t="s">
        <v>19</v>
      </c>
      <c r="D7" s="6" t="s">
        <v>20</v>
      </c>
      <c r="E7" s="6" t="s">
        <v>21</v>
      </c>
      <c r="F7" s="6" t="s">
        <v>5</v>
      </c>
    </row>
    <row r="8" ht="19" customHeight="1" spans="2:5" x14ac:dyDescent="0.25">
      <c r="B8" s="7" t="s">
        <v>22</v>
      </c>
      <c r="C8" s="7"/>
      <c r="D8" s="7"/>
      <c r="E8" s="7"/>
    </row>
    <row r="9" ht="19" customHeight="1" spans="2:6" x14ac:dyDescent="0.25">
      <c r="B9" s="4" t="s">
        <v>23</v>
      </c>
      <c r="D9" s="8">
        <v>1</v>
      </c>
      <c r="F9" s="2" t="s">
        <v>24</v>
      </c>
    </row>
    <row r="10" ht="19" customHeight="1" spans="2:6" x14ac:dyDescent="0.25">
      <c r="B10" s="4" t="s">
        <v>25</v>
      </c>
      <c r="D10" s="8">
        <v>0.8</v>
      </c>
      <c r="F10" s="2" t="s">
        <v>26</v>
      </c>
    </row>
    <row r="11" ht="19" customHeight="1" spans="2:6" x14ac:dyDescent="0.25">
      <c r="B11" s="4" t="s">
        <v>27</v>
      </c>
      <c r="D11" s="8">
        <v>0.6</v>
      </c>
      <c r="F11" s="2" t="s">
        <v>28</v>
      </c>
    </row>
    <row r="12" ht="19" customHeight="1" spans="2:7" x14ac:dyDescent="0.25">
      <c r="B12" s="9" t="s">
        <v>29</v>
      </c>
      <c r="D12" s="10"/>
      <c r="F12" s="11" t="s">
        <v>30</v>
      </c>
      <c r="G12" s="12">
        <f>IF(D12="","",IF(ABS(D12-'予算損益計算書_答え'!D12)&lt;=MAX(0.5,ABS('予算損益計算書_答え'!D12)*0.0005),"○","もう一度"))</f>
      </c>
    </row>
    <row r="13" ht="19" customHeight="1" x14ac:dyDescent="0.25"/>
    <row r="14" ht="19" customHeight="1" spans="2:7" x14ac:dyDescent="0.25">
      <c r="B14" s="9" t="s">
        <v>31</v>
      </c>
      <c r="C14" s="13"/>
      <c r="D14" s="14"/>
      <c r="E14" s="15"/>
      <c r="F14" s="2" t="s">
        <v>32</v>
      </c>
      <c r="G14" s="12">
        <f>IF(OR(C14="",D14="",E14=""),"",IF(AND(ABS(C14-'予算損益計算書_答え'!C14)&lt;=MAX(0.5,ABS('予算損益計算書_答え'!C14)*0.0005),ABS(D14-'予算損益計算書_答え'!D14)&lt;=MAX(0.5,ABS('予算損益計算書_答え'!D14)*0.0005),ABS(E14-'予算損益計算書_答え'!E14)&lt;=MAX(0.5,ABS('予算損益計算書_答え'!E14)*0.0005)),"○","もう一度"))</f>
      </c>
    </row>
    <row r="15" ht="19" customHeight="1" spans="2:7" x14ac:dyDescent="0.25">
      <c r="B15" s="4" t="s">
        <v>33</v>
      </c>
      <c r="C15" s="16"/>
      <c r="D15" s="14"/>
      <c r="E15" s="17"/>
      <c r="F15" s="2" t="s">
        <v>34</v>
      </c>
      <c r="G15" s="12">
        <f>IF(OR(C15="",D15="",E15=""),"",IF(AND(ABS(C15-'予算損益計算書_答え'!C15)&lt;=MAX(0.5,ABS('予算損益計算書_答え'!C15)*0.0005),ABS(D15-'予算損益計算書_答え'!D15)&lt;=MAX(0.5,ABS('予算損益計算書_答え'!D15)*0.0005),ABS(E15-'予算損益計算書_答え'!E15)&lt;=MAX(0.5,ABS('予算損益計算書_答え'!E15)*0.0005)),"○","もう一度"))</f>
      </c>
    </row>
    <row r="16" ht="19" customHeight="1" spans="2:7" x14ac:dyDescent="0.25">
      <c r="B16" s="9" t="s">
        <v>35</v>
      </c>
      <c r="C16" s="13"/>
      <c r="D16" s="14"/>
      <c r="E16" s="15"/>
      <c r="F16" s="2" t="s">
        <v>5</v>
      </c>
      <c r="G16" s="12">
        <f>IF(OR(C16="",D16="",E16=""),"",IF(AND(ABS(C16-'予算損益計算書_答え'!C16)&lt;=MAX(0.5,ABS('予算損益計算書_答え'!C16)*0.0005),ABS(D16-'予算損益計算書_答え'!D16)&lt;=MAX(0.5,ABS('予算損益計算書_答え'!D16)*0.0005),ABS(E16-'予算損益計算書_答え'!E16)&lt;=MAX(0.5,ABS('予算損益計算書_答え'!E16)*0.0005)),"○","もう一度"))</f>
      </c>
    </row>
    <row r="17" ht="19" customHeight="1" spans="2:7" x14ac:dyDescent="0.25">
      <c r="B17" s="4" t="s">
        <v>36</v>
      </c>
      <c r="C17" s="5">
        <v>800</v>
      </c>
      <c r="D17" s="14"/>
      <c r="E17" s="17"/>
      <c r="F17" s="2" t="s">
        <v>37</v>
      </c>
      <c r="G17" s="12">
        <f>IF(OR(D17="",E17=""),"",IF(AND(ABS(D17-'予算損益計算書_答え'!D17)&lt;=MAX(0.5,ABS('予算損益計算書_答え'!D17)*0.0005),ABS(E17-'予算損益計算書_答え'!E17)&lt;=MAX(0.5,ABS('予算損益計算書_答え'!E17)*0.0005)),"○","もう一度"))</f>
      </c>
    </row>
    <row r="18" ht="19" customHeight="1" spans="2:7" x14ac:dyDescent="0.25">
      <c r="B18" s="9" t="s">
        <v>38</v>
      </c>
      <c r="C18" s="13"/>
      <c r="D18" s="14"/>
      <c r="E18" s="15"/>
      <c r="F18" s="2" t="s">
        <v>39</v>
      </c>
      <c r="G18" s="12">
        <f>IF(OR(C18="",D18="",E18=""),"",IF(AND(ABS(C18-'予算損益計算書_答え'!C18)&lt;=MAX(0.5,ABS('予算損益計算書_答え'!C18)*0.0005),ABS(D18-'予算損益計算書_答え'!D18)&lt;=MAX(0.5,ABS('予算損益計算書_答え'!D18)*0.0005),ABS(E18-'予算損益計算書_答え'!E18)&lt;=MAX(0.5,ABS('予算損益計算書_答え'!E18)*0.0005)),"○","もう一度"))</f>
      </c>
    </row>
    <row r="19" ht="19" customHeight="1" spans="2:7" x14ac:dyDescent="0.25">
      <c r="B19" s="4" t="s">
        <v>40</v>
      </c>
      <c r="C19" s="5">
        <v>120</v>
      </c>
      <c r="E19" s="17"/>
      <c r="F19" s="2" t="s">
        <v>5</v>
      </c>
      <c r="G19" s="12">
        <f>IF(E19="","",IF(ABS(E19-'予算損益計算書_答え'!E19)&lt;=MAX(0.5,ABS('予算損益計算書_答え'!E19)*0.0005),"○","もう一度"))</f>
      </c>
    </row>
    <row r="20" ht="19" customHeight="1" spans="2:7" x14ac:dyDescent="0.25">
      <c r="B20" s="4" t="s">
        <v>41</v>
      </c>
      <c r="C20" s="5">
        <v>80</v>
      </c>
      <c r="E20" s="17"/>
      <c r="F20" s="2" t="s">
        <v>5</v>
      </c>
      <c r="G20" s="12">
        <f>IF(E20="","",IF(ABS(E20-'予算損益計算書_答え'!E20)&lt;=MAX(0.5,ABS('予算損益計算書_答え'!E20)*0.0005),"○","もう一度"))</f>
      </c>
    </row>
    <row r="21" ht="19" customHeight="1" spans="2:7" x14ac:dyDescent="0.25">
      <c r="B21" s="9" t="s">
        <v>42</v>
      </c>
      <c r="C21" s="13"/>
      <c r="D21" s="14"/>
      <c r="E21" s="15"/>
      <c r="F21" s="2" t="s">
        <v>5</v>
      </c>
      <c r="G21" s="12">
        <f>IF(OR(C21="",D21="",E21=""),"",IF(AND(ABS(C21-'予算損益計算書_答え'!C21)&lt;=MAX(0.5,ABS('予算損益計算書_答え'!C21)*0.0005),ABS(D21-'予算損益計算書_答え'!D21)&lt;=MAX(0.5,ABS('予算損益計算書_答え'!D21)*0.0005),ABS(E21-'予算損益計算書_答え'!E21)&lt;=MAX(0.5,ABS('予算損益計算書_答え'!E21)*0.0005)),"○","もう一度"))</f>
      </c>
    </row>
    <row r="22" ht="19" customHeight="1" spans="2:7" x14ac:dyDescent="0.25">
      <c r="B22" s="4" t="s">
        <v>43</v>
      </c>
      <c r="C22" s="5">
        <v>340</v>
      </c>
      <c r="E22" s="17"/>
      <c r="F22" s="2" t="s">
        <v>5</v>
      </c>
      <c r="G22" s="12">
        <f>IF(E22="","",IF(ABS(E22-'予算損益計算書_答え'!E22)&lt;=MAX(0.5,ABS('予算損益計算書_答え'!E22)*0.0005),"○","もう一度"))</f>
      </c>
    </row>
    <row r="23" ht="19" customHeight="1" spans="2:7" x14ac:dyDescent="0.25">
      <c r="B23" s="9" t="s">
        <v>44</v>
      </c>
      <c r="C23" s="13"/>
      <c r="D23" s="14"/>
      <c r="E23" s="15"/>
      <c r="F23" s="11" t="s">
        <v>45</v>
      </c>
      <c r="G23" s="12">
        <f>IF(OR(C23="",D23="",E23=""),"",IF(AND(ABS(C23-'予算損益計算書_答え'!C23)&lt;=MAX(0.5,ABS('予算損益計算書_答え'!C23)*0.0005),ABS(D23-'予算損益計算書_答え'!D23)&lt;=MAX(0.5,ABS('予算損益計算書_答え'!D23)*0.0005),ABS(E23-'予算損益計算書_答え'!E23)&lt;=MAX(0.5,ABS('予算損益計算書_答え'!E23)*0.0005)),"○","もう一度"))</f>
      </c>
    </row>
    <row r="24" ht="19" customHeight="1" x14ac:dyDescent="0.25"/>
    <row r="25" ht="19" customHeight="1" spans="2:4" x14ac:dyDescent="0.25">
      <c r="B25" s="18" t="s">
        <v>46</v>
      </c>
      <c r="C25" s="18"/>
      <c r="D25" s="18"/>
    </row>
    <row r="26" ht="19" customHeight="1" spans="2:4" x14ac:dyDescent="0.25">
      <c r="B26" s="3" t="s">
        <v>47</v>
      </c>
      <c r="C26" s="3" t="s">
        <v>3</v>
      </c>
      <c r="D26" s="3" t="s">
        <v>48</v>
      </c>
    </row>
    <row r="27" ht="19" customHeight="1" spans="2:7" x14ac:dyDescent="0.25">
      <c r="B27" s="4" t="s">
        <v>49</v>
      </c>
      <c r="C27" s="17"/>
      <c r="D27" s="2" t="s">
        <v>50</v>
      </c>
      <c r="G27" s="12">
        <f>IF(C27="","",IF(ABS(C27-'予算損益計算書_答え'!C27)&lt;=MAX(0.5,ABS('予算損益計算書_答え'!C27)*0.0005),"○","もう一度"))</f>
      </c>
    </row>
    <row r="28" ht="19" customHeight="1" spans="2:7" x14ac:dyDescent="0.25">
      <c r="B28" s="4" t="s">
        <v>51</v>
      </c>
      <c r="C28" s="14"/>
      <c r="D28" s="2" t="s">
        <v>52</v>
      </c>
      <c r="G28" s="12">
        <f>IF(C28="","",IF(ABS(C28-'予算損益計算書_答え'!C28)&lt;=MAX(0.5,ABS('予算損益計算書_答え'!C28)*0.0005),"○","もう一度"))</f>
      </c>
    </row>
    <row r="29" ht="19" customHeight="1" spans="2:7" x14ac:dyDescent="0.25">
      <c r="B29" s="4" t="s">
        <v>53</v>
      </c>
      <c r="C29" s="16"/>
      <c r="D29" s="2" t="s">
        <v>54</v>
      </c>
      <c r="G29" s="12">
        <f>IF(C29="","",IF(ABS(C29-'予算損益計算書_答え'!C29)&lt;=MAX(0.5,ABS('予算損益計算書_答え'!C29)*0.0005),"○","もう一度"))</f>
      </c>
    </row>
    <row r="30" ht="19" customHeight="1" spans="2:7" x14ac:dyDescent="0.25">
      <c r="B30" s="4" t="s">
        <v>55</v>
      </c>
      <c r="C30" s="17"/>
      <c r="D30" s="2" t="s">
        <v>56</v>
      </c>
      <c r="G30" s="12">
        <f>IF(C30="","",IF(ABS(C30-'予算損益計算書_答え'!C30)&lt;=MAX(0.5,ABS('予算損益計算書_答え'!C30)*0.0005),"○","もう一度"))</f>
      </c>
    </row>
    <row r="32" ht="46" customHeight="1" spans="1:7" x14ac:dyDescent="0.25">
      <c r="A32" s="19" t="s">
        <v>57</v>
      </c>
      <c r="B32" s="19"/>
      <c r="C32" s="19"/>
      <c r="D32" s="19"/>
      <c r="E32" s="19"/>
      <c r="F32" s="19"/>
      <c r="G32" s="19"/>
    </row>
    <row r="34" spans="1:1" x14ac:dyDescent="0.25">
      <c r="A34" s="20" t="s">
        <v>58</v>
      </c>
    </row>
    <row r="35" ht="34" customHeight="1" spans="1:6" x14ac:dyDescent="0.25">
      <c r="A35" s="21" t="s">
        <v>59</v>
      </c>
      <c r="B35" s="21"/>
      <c r="C35" s="21"/>
      <c r="D35" s="21"/>
      <c r="E35" s="21"/>
      <c r="F35" s="21"/>
    </row>
    <row r="36" ht="34" customHeight="1" spans="1:6" x14ac:dyDescent="0.25">
      <c r="A36" s="21" t="s">
        <v>60</v>
      </c>
      <c r="B36" s="21"/>
      <c r="C36" s="21"/>
      <c r="D36" s="21"/>
      <c r="E36" s="21"/>
      <c r="F36" s="21"/>
    </row>
    <row r="37" ht="34" customHeight="1" spans="1:6" x14ac:dyDescent="0.25">
      <c r="A37" s="21" t="s">
        <v>61</v>
      </c>
      <c r="B37" s="21"/>
      <c r="C37" s="21"/>
      <c r="D37" s="21"/>
      <c r="E37" s="21"/>
      <c r="F37" s="21"/>
    </row>
    <row r="38" ht="34" customHeight="1" spans="1:6" x14ac:dyDescent="0.25">
      <c r="A38" s="21" t="s">
        <v>62</v>
      </c>
      <c r="B38" s="21"/>
      <c r="C38" s="21"/>
      <c r="D38" s="21"/>
      <c r="E38" s="21"/>
      <c r="F38" s="21"/>
    </row>
    <row r="39" ht="34" customHeight="1" spans="1:6" x14ac:dyDescent="0.25">
      <c r="A39" s="21" t="s">
        <v>63</v>
      </c>
      <c r="B39" s="21"/>
      <c r="C39" s="21"/>
      <c r="D39" s="21"/>
      <c r="E39" s="21"/>
      <c r="F39" s="21"/>
    </row>
    <row r="40" ht="34" customHeight="1" spans="1:6" x14ac:dyDescent="0.25">
      <c r="A40" s="21" t="s">
        <v>64</v>
      </c>
      <c r="B40" s="21"/>
      <c r="C40" s="21"/>
      <c r="D40" s="21"/>
      <c r="E40" s="21"/>
      <c r="F40" s="21"/>
    </row>
    <row r="42" spans="1:1" x14ac:dyDescent="0.25">
      <c r="A42" s="22" t="s">
        <v>65</v>
      </c>
    </row>
  </sheetData>
  <mergeCells count="11">
    <mergeCell ref="A1:F1"/>
    <mergeCell ref="A2:F2"/>
    <mergeCell ref="B8:E8"/>
    <mergeCell ref="B25:D25"/>
    <mergeCell ref="A32:G32"/>
    <mergeCell ref="A35:F35"/>
    <mergeCell ref="A36:F36"/>
    <mergeCell ref="A37:F37"/>
    <mergeCell ref="A38:F38"/>
    <mergeCell ref="A39:F39"/>
    <mergeCell ref="A40:F40"/>
  </mergeCells>
  <pageSetup orientation="landscape"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2"/>
  <sheetViews>
    <sheetView workbookViewId="0">
      <pane xSplit="2" ySplit="6" topLeftCell="C7" activePane="bottomRight" state="frozen"/>
      <selection pane="bottomRight"/>
    </sheetView>
  </sheetViews>
  <sheetFormatPr defaultRowHeight="15" outlineLevelRow="0" outlineLevelCol="0" x14ac:dyDescent="55"/>
  <cols>
    <col min="1" max="1" width="4.3" customWidth="1"/>
    <col min="2" max="2" width="32.9" customWidth="1"/>
    <col min="3" max="4" width="18.6" customWidth="1"/>
    <col min="5" max="5" width="15.7" customWidth="1"/>
    <col min="6" max="6" width="47.1" customWidth="1"/>
  </cols>
  <sheetData>
    <row r="1" ht="19" customHeight="1" spans="1:6" x14ac:dyDescent="0.25">
      <c r="A1" s="1" t="s">
        <v>0</v>
      </c>
      <c r="B1" s="1"/>
      <c r="C1" s="1"/>
      <c r="D1" s="1"/>
      <c r="E1" s="1"/>
      <c r="F1" s="1"/>
    </row>
    <row r="2" ht="19" customHeight="1" spans="1:6" x14ac:dyDescent="0.25">
      <c r="A2" s="2" t="s">
        <v>1</v>
      </c>
      <c r="B2" s="2"/>
      <c r="C2" s="2"/>
      <c r="D2" s="2"/>
      <c r="E2" s="2"/>
      <c r="F2" s="2"/>
    </row>
    <row r="3" ht="19" customHeight="1" spans="2:6" x14ac:dyDescent="0.25">
      <c r="B3" s="3" t="s">
        <v>2</v>
      </c>
      <c r="C3" s="3" t="s">
        <v>3</v>
      </c>
      <c r="D3" s="3" t="s">
        <v>4</v>
      </c>
      <c r="E3" s="3" t="s">
        <v>5</v>
      </c>
      <c r="F3" s="3" t="s">
        <v>6</v>
      </c>
    </row>
    <row r="4" ht="19" customHeight="1" spans="2:6" x14ac:dyDescent="0.25">
      <c r="B4" s="4" t="s">
        <v>7</v>
      </c>
      <c r="C4" s="5">
        <f>'予算損益計算書'!C4</f>
      </c>
      <c r="D4" s="4" t="s">
        <v>8</v>
      </c>
      <c r="F4" s="2" t="s">
        <v>9</v>
      </c>
    </row>
    <row r="5" ht="19" customHeight="1" spans="2:6" x14ac:dyDescent="0.25">
      <c r="B5" s="4" t="s">
        <v>10</v>
      </c>
      <c r="C5" s="5">
        <f>'予算損益計算書'!C5</f>
      </c>
      <c r="D5" s="4" t="s">
        <v>11</v>
      </c>
      <c r="F5" s="2" t="s">
        <v>9</v>
      </c>
    </row>
    <row r="6" ht="19" customHeight="1" spans="2:6" x14ac:dyDescent="0.25">
      <c r="B6" s="3" t="s">
        <v>12</v>
      </c>
      <c r="C6" s="3" t="s">
        <v>13</v>
      </c>
      <c r="D6" s="3" t="s">
        <v>14</v>
      </c>
      <c r="E6" s="3" t="s">
        <v>15</v>
      </c>
      <c r="F6" s="3" t="s">
        <v>16</v>
      </c>
    </row>
    <row r="7" ht="19" customHeight="1" spans="2:6" x14ac:dyDescent="0.25">
      <c r="B7" s="6" t="s">
        <v>18</v>
      </c>
      <c r="C7" s="6" t="s">
        <v>19</v>
      </c>
      <c r="D7" s="6" t="s">
        <v>20</v>
      </c>
      <c r="E7" s="6" t="s">
        <v>21</v>
      </c>
      <c r="F7" s="6" t="s">
        <v>5</v>
      </c>
    </row>
    <row r="8" ht="19" customHeight="1" spans="2:5" x14ac:dyDescent="0.25">
      <c r="B8" s="7" t="s">
        <v>22</v>
      </c>
      <c r="C8" s="7"/>
      <c r="D8" s="7"/>
      <c r="E8" s="7"/>
    </row>
    <row r="9" ht="19" customHeight="1" spans="2:6" x14ac:dyDescent="0.25">
      <c r="B9" s="4" t="s">
        <v>23</v>
      </c>
      <c r="D9" s="8">
        <f>'予算損益計算書'!D9</f>
      </c>
      <c r="F9" s="2" t="s">
        <v>24</v>
      </c>
    </row>
    <row r="10" ht="19" customHeight="1" spans="2:6" x14ac:dyDescent="0.25">
      <c r="B10" s="4" t="s">
        <v>25</v>
      </c>
      <c r="D10" s="8">
        <f>'予算損益計算書'!D10</f>
      </c>
      <c r="F10" s="2" t="s">
        <v>26</v>
      </c>
    </row>
    <row r="11" ht="19" customHeight="1" spans="2:6" x14ac:dyDescent="0.25">
      <c r="B11" s="4" t="s">
        <v>27</v>
      </c>
      <c r="D11" s="8">
        <f>'予算損益計算書'!D11</f>
      </c>
      <c r="F11" s="2" t="s">
        <v>28</v>
      </c>
    </row>
    <row r="12" ht="19" customHeight="1" spans="2:6" x14ac:dyDescent="0.25">
      <c r="B12" s="9" t="s">
        <v>29</v>
      </c>
      <c r="D12" s="23">
        <f>SUM(D9:D11)</f>
      </c>
      <c r="F12" s="11" t="s">
        <v>30</v>
      </c>
    </row>
    <row r="13" ht="19" customHeight="1" x14ac:dyDescent="0.25"/>
    <row r="14" ht="19" customHeight="1" spans="2:6" x14ac:dyDescent="0.25">
      <c r="B14" s="9" t="s">
        <v>31</v>
      </c>
      <c r="C14" s="24">
        <f>C4*C5</f>
      </c>
      <c r="D14" s="25">
        <f>C14/$C$4</f>
      </c>
      <c r="E14" s="26">
        <f>C14/$C$14</f>
      </c>
      <c r="F14" s="2" t="s">
        <v>32</v>
      </c>
    </row>
    <row r="15" ht="19" customHeight="1" spans="2:6" x14ac:dyDescent="0.25">
      <c r="B15" s="4" t="s">
        <v>33</v>
      </c>
      <c r="C15" s="27">
        <f>C4*D12</f>
      </c>
      <c r="D15" s="25">
        <f>C15/$C$4</f>
      </c>
      <c r="E15" s="28">
        <f>C15/$C$14</f>
      </c>
      <c r="F15" s="2" t="s">
        <v>34</v>
      </c>
    </row>
    <row r="16" ht="19" customHeight="1" spans="2:6" x14ac:dyDescent="0.25">
      <c r="B16" s="9" t="s">
        <v>35</v>
      </c>
      <c r="C16" s="24">
        <f>C14-C15</f>
      </c>
      <c r="D16" s="25">
        <f>C16/$C$4</f>
      </c>
      <c r="E16" s="26">
        <f>C16/$C$14</f>
      </c>
      <c r="F16" s="2" t="s">
        <v>5</v>
      </c>
    </row>
    <row r="17" ht="19" customHeight="1" spans="2:6" x14ac:dyDescent="0.25">
      <c r="B17" s="4" t="s">
        <v>36</v>
      </c>
      <c r="C17" s="5">
        <f>'予算損益計算書'!C17</f>
      </c>
      <c r="D17" s="25">
        <f>C17/$C$4</f>
      </c>
      <c r="E17" s="28">
        <f>C17/$C$14</f>
      </c>
      <c r="F17" s="2" t="s">
        <v>37</v>
      </c>
    </row>
    <row r="18" ht="19" customHeight="1" spans="2:6" x14ac:dyDescent="0.25">
      <c r="B18" s="9" t="s">
        <v>38</v>
      </c>
      <c r="C18" s="24">
        <f>C16-C17</f>
      </c>
      <c r="D18" s="25">
        <f>C18/$C$4</f>
      </c>
      <c r="E18" s="26">
        <f>C18/$C$14</f>
      </c>
      <c r="F18" s="2" t="s">
        <v>39</v>
      </c>
    </row>
    <row r="19" ht="19" customHeight="1" spans="2:6" x14ac:dyDescent="0.25">
      <c r="B19" s="4" t="s">
        <v>40</v>
      </c>
      <c r="C19" s="5">
        <f>'予算損益計算書'!C19</f>
      </c>
      <c r="E19" s="28">
        <f>C19/$C$14</f>
      </c>
      <c r="F19" s="2" t="s">
        <v>5</v>
      </c>
    </row>
    <row r="20" ht="19" customHeight="1" spans="2:6" x14ac:dyDescent="0.25">
      <c r="B20" s="4" t="s">
        <v>41</v>
      </c>
      <c r="C20" s="5">
        <f>'予算損益計算書'!C20</f>
      </c>
      <c r="E20" s="28">
        <f>C20/$C$14</f>
      </c>
      <c r="F20" s="2" t="s">
        <v>5</v>
      </c>
    </row>
    <row r="21" ht="19" customHeight="1" spans="2:6" x14ac:dyDescent="0.25">
      <c r="B21" s="9" t="s">
        <v>42</v>
      </c>
      <c r="C21" s="24">
        <f>C18+C19-C20</f>
      </c>
      <c r="D21" s="25">
        <f>C21/$C$4</f>
      </c>
      <c r="E21" s="26">
        <f>C21/$C$14</f>
      </c>
      <c r="F21" s="2" t="s">
        <v>5</v>
      </c>
    </row>
    <row r="22" ht="19" customHeight="1" spans="2:6" x14ac:dyDescent="0.25">
      <c r="B22" s="4" t="s">
        <v>43</v>
      </c>
      <c r="C22" s="5">
        <f>'予算損益計算書'!C22</f>
      </c>
      <c r="E22" s="28">
        <f>C22/$C$14</f>
      </c>
      <c r="F22" s="2" t="s">
        <v>5</v>
      </c>
    </row>
    <row r="23" ht="19" customHeight="1" spans="2:6" x14ac:dyDescent="0.25">
      <c r="B23" s="9" t="s">
        <v>44</v>
      </c>
      <c r="C23" s="24">
        <f>C21-C22</f>
      </c>
      <c r="D23" s="25">
        <f>C23/$C$4</f>
      </c>
      <c r="E23" s="26">
        <f>C23/$C$14</f>
      </c>
      <c r="F23" s="11" t="s">
        <v>45</v>
      </c>
    </row>
    <row r="24" ht="19" customHeight="1" x14ac:dyDescent="0.25"/>
    <row r="25" ht="19" customHeight="1" spans="2:4" x14ac:dyDescent="0.25">
      <c r="B25" s="18" t="s">
        <v>46</v>
      </c>
      <c r="C25" s="18"/>
      <c r="D25" s="18"/>
    </row>
    <row r="26" ht="19" customHeight="1" spans="2:4" x14ac:dyDescent="0.25">
      <c r="B26" s="3" t="s">
        <v>47</v>
      </c>
      <c r="C26" s="3" t="s">
        <v>3</v>
      </c>
      <c r="D26" s="3" t="s">
        <v>48</v>
      </c>
    </row>
    <row r="27" ht="19" customHeight="1" spans="2:4" x14ac:dyDescent="0.25">
      <c r="B27" s="4" t="s">
        <v>49</v>
      </c>
      <c r="C27" s="28">
        <f>D12/C5</f>
      </c>
      <c r="D27" s="2" t="s">
        <v>50</v>
      </c>
    </row>
    <row r="28" ht="19" customHeight="1" spans="2:4" x14ac:dyDescent="0.25">
      <c r="B28" s="4" t="s">
        <v>51</v>
      </c>
      <c r="C28" s="25">
        <f>C23/C4</f>
      </c>
      <c r="D28" s="2" t="s">
        <v>52</v>
      </c>
    </row>
    <row r="29" ht="19" customHeight="1" spans="2:4" x14ac:dyDescent="0.25">
      <c r="B29" s="4" t="s">
        <v>53</v>
      </c>
      <c r="C29" s="27">
        <f>C17/(C5-D12)</f>
      </c>
      <c r="D29" s="2" t="s">
        <v>54</v>
      </c>
    </row>
    <row r="30" ht="19" customHeight="1" spans="2:4" x14ac:dyDescent="0.25">
      <c r="B30" s="4" t="s">
        <v>55</v>
      </c>
      <c r="C30" s="28">
        <f>(C4-C29)/C4</f>
      </c>
      <c r="D30" s="2" t="s">
        <v>56</v>
      </c>
    </row>
    <row r="32" spans="1:6" x14ac:dyDescent="0.25">
      <c r="A32" s="29" t="s">
        <v>66</v>
      </c>
      <c r="B32" s="29"/>
      <c r="C32" s="29"/>
      <c r="D32" s="29"/>
      <c r="E32" s="29"/>
      <c r="F32" s="29"/>
    </row>
    <row r="34" spans="1:1" x14ac:dyDescent="0.25">
      <c r="A34" s="20" t="s">
        <v>58</v>
      </c>
    </row>
    <row r="35" ht="34" customHeight="1" spans="1:6" x14ac:dyDescent="0.25">
      <c r="A35" s="21" t="s">
        <v>59</v>
      </c>
      <c r="B35" s="21"/>
      <c r="C35" s="21"/>
      <c r="D35" s="21"/>
      <c r="E35" s="21"/>
      <c r="F35" s="21"/>
    </row>
    <row r="36" ht="34" customHeight="1" spans="1:6" x14ac:dyDescent="0.25">
      <c r="A36" s="21" t="s">
        <v>60</v>
      </c>
      <c r="B36" s="21"/>
      <c r="C36" s="21"/>
      <c r="D36" s="21"/>
      <c r="E36" s="21"/>
      <c r="F36" s="21"/>
    </row>
    <row r="37" ht="34" customHeight="1" spans="1:6" x14ac:dyDescent="0.25">
      <c r="A37" s="21" t="s">
        <v>61</v>
      </c>
      <c r="B37" s="21"/>
      <c r="C37" s="21"/>
      <c r="D37" s="21"/>
      <c r="E37" s="21"/>
      <c r="F37" s="21"/>
    </row>
    <row r="38" ht="34" customHeight="1" spans="1:6" x14ac:dyDescent="0.25">
      <c r="A38" s="21" t="s">
        <v>62</v>
      </c>
      <c r="B38" s="21"/>
      <c r="C38" s="21"/>
      <c r="D38" s="21"/>
      <c r="E38" s="21"/>
      <c r="F38" s="21"/>
    </row>
    <row r="39" ht="34" customHeight="1" spans="1:6" x14ac:dyDescent="0.25">
      <c r="A39" s="21" t="s">
        <v>63</v>
      </c>
      <c r="B39" s="21"/>
      <c r="C39" s="21"/>
      <c r="D39" s="21"/>
      <c r="E39" s="21"/>
      <c r="F39" s="21"/>
    </row>
    <row r="40" ht="34" customHeight="1" spans="1:6" x14ac:dyDescent="0.25">
      <c r="A40" s="21" t="s">
        <v>64</v>
      </c>
      <c r="B40" s="21"/>
      <c r="C40" s="21"/>
      <c r="D40" s="21"/>
      <c r="E40" s="21"/>
      <c r="F40" s="21"/>
    </row>
    <row r="42" spans="1:1" x14ac:dyDescent="0.25">
      <c r="A42" s="22" t="s">
        <v>65</v>
      </c>
    </row>
  </sheetData>
  <mergeCells count="11">
    <mergeCell ref="A1:F1"/>
    <mergeCell ref="A2:F2"/>
    <mergeCell ref="B8:E8"/>
    <mergeCell ref="B25:D25"/>
    <mergeCell ref="A32:F32"/>
    <mergeCell ref="A35:F35"/>
    <mergeCell ref="A36:F36"/>
    <mergeCell ref="A37:F37"/>
    <mergeCell ref="A38:F38"/>
    <mergeCell ref="A39:F39"/>
    <mergeCell ref="A40:F40"/>
  </mergeCells>
  <pageSetup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予算損益計算書</vt:lpstr>
      <vt:lpstr>予算損益計算書_答え</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寛明</dc:creator>
  <dc:title/>
  <dc:subject/>
  <dc:description/>
  <cp:keywords/>
  <cp:category/>
  <cp:lastModifiedBy>Unknown</cp:lastModifiedBy>
  <dcterms:created xsi:type="dcterms:W3CDTF">2026-08-28T00:00:00Z</dcterms:created>
  <dcterms:modified xsi:type="dcterms:W3CDTF">2026-08-28T00:00:00Z</dcterms:modified>
</cp:coreProperties>
</file>