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予算の連鎖" state="visible" r:id="rId4"/>
    <sheet sheetId="2" name="予算の連鎖_答え" state="visible" r:id="rId5"/>
  </sheets>
  <calcPr calcId="171027"/>
</workbook>
</file>

<file path=xl/sharedStrings.xml><?xml version="1.0" encoding="utf-8"?>
<sst xmlns="http://schemas.openxmlformats.org/spreadsheetml/2006/main" count="127" uniqueCount="57">
  <si>
    <t>ASTRA Manufacturing — 売上予算 → 生産予算 → 材料購入予算</t>
  </si>
  <si>
    <t>★この表は行ごとに単位が違います（個・kg・千USD）。D列の「単位」を必ず見てください。</t>
  </si>
  <si>
    <t>項目</t>
  </si>
  <si>
    <t>数量</t>
  </si>
  <si>
    <t>単位</t>
  </si>
  <si>
    <t>単価</t>
  </si>
  <si>
    <t>金額（千USD）</t>
  </si>
  <si>
    <t>なぜこうなるのか</t>
  </si>
  <si>
    <t>判定</t>
  </si>
  <si>
    <t>【①売上予算】まず何個売るかを決める</t>
  </si>
  <si>
    <t>販売予定数量</t>
  </si>
  <si>
    <t>個</t>
  </si>
  <si>
    <t>★すべての予算はここから始まる</t>
  </si>
  <si>
    <t>【②生産予算】そのために何個作るか</t>
  </si>
  <si>
    <t>＋ 期末製品在庫の目標</t>
  </si>
  <si>
    <t>来期の頭で売る分を用意する</t>
  </si>
  <si>
    <t>− 期首製品在庫</t>
  </si>
  <si>
    <t>★これがあるぶん、作る数は減る</t>
  </si>
  <si>
    <t>必要生産量</t>
  </si>
  <si>
    <t>★売る数と作る数は一致しない</t>
  </si>
  <si>
    <t>【③材料の必要量】そのために何kg要るか</t>
  </si>
  <si>
    <t>製品1個あたり材料使用量</t>
  </si>
  <si>
    <t>kg/個</t>
  </si>
  <si>
    <t>★E列とF列は「1個あたり」の数字</t>
  </si>
  <si>
    <t>必要材料量</t>
  </si>
  <si>
    <t>kg</t>
  </si>
  <si>
    <t>使う量であって、買う量ではない</t>
  </si>
  <si>
    <t>【④材料購入予算】そのために何kg買うか</t>
  </si>
  <si>
    <t>＋ 期末材料在庫の目標</t>
  </si>
  <si>
    <t/>
  </si>
  <si>
    <t>− 期首材料在庫</t>
  </si>
  <si>
    <t>★これがあるぶん、買う量は減る</t>
  </si>
  <si>
    <t>必要購入量</t>
  </si>
  <si>
    <t>★この金額が仕入の支払予定になる（Day19へ）</t>
  </si>
  <si>
    <t>【比べる】3回の「在庫調整」が効いている</t>
  </si>
  <si>
    <t>見るもの</t>
  </si>
  <si>
    <t>値</t>
  </si>
  <si>
    <t>意味</t>
  </si>
  <si>
    <t>生産 ÷ 販売</t>
  </si>
  <si>
    <t>★在庫を積むので1より大きい</t>
  </si>
  <si>
    <t>購入 ÷ 使用（材料）</t>
  </si>
  <si>
    <t>同じく在庫のぶん</t>
  </si>
  <si>
    <t>材料購入額 ÷ 売上高</t>
  </si>
  <si>
    <t>在庫を積まない場合の購入額</t>
  </si>
  <si>
    <t>★実際より少なくて済む</t>
  </si>
  <si>
    <t>在庫のために先に払う額</t>
  </si>
  <si>
    <t>★運転資本として寝るお金</t>
  </si>
  <si>
    <t>使い方 ── 薄い色の欄が空いています。そこに =C6-C7 のような式を自分で入れてください。右端の「判定」列に ○ が出れば正解です。詰まったら下のタブ「予算の連鎖_答え」を開くと式が見られます。青い文字の欄（前提の数字）を書き換えると、答えの側も一緒に動くので、自分の数字でも練習できます。</t>
  </si>
  <si>
    <t>【解説】予算の連鎖</t>
  </si>
  <si>
    <t>予算は「売る数」からしか始まりません。C7 の 1,000個 が決まらないと、生産量も材料も決まらない。だから売上予算がいちばん上にあり、これが外れると全部が外れます。</t>
  </si>
  <si>
    <t>売る数と作る数は一致しません。C12 は 1,040個。期末に120個持っておきたいから足し、期首に80個あるから引く（式は =C7+C10-C11）。この「＋期末 −期首」が、この回に3回出てきます。</t>
  </si>
  <si>
    <t>同じ形が材料でも繰り返されます。使う量2,080kg（C16）に、期末在庫300kgを足し、期首在庫200kgを引いて、買う量2,180kg（C21）。「使う量」と「買う量」は別物で、ここを混ぜると仕入の支払予定がずれます。</t>
  </si>
  <si>
    <t>D列（単位）を必ず見てください。この表は行ごとに単位が違います。7行目は個、16行目と21行目はkg、F列は千USD。単位を取り違えたまま掛け算すると、桁が合っているように見えて中身が違うという事故になります。</t>
  </si>
  <si>
    <t>29行目が、在庫のために先に払うお金です。在庫を積まなければ 1,000 で済むところ、実際は 1,090 払う。差の90が、材料と製品の在庫として倉庫に寝ます。これがDay19の資金予算で効いてきます。</t>
  </si>
  <si>
    <t>試してみてください。C10（期末製品在庫の目標）を 120 から 300 に増やしてください。生産量が1,220個に増え、材料購入額も1,270へ膨らみます。「安全のために在庫を厚く持つ」という判断が、上流の予算を全部押し上げることが見えます。</t>
  </si>
  <si>
    <t>さわる管理会計 Day17 — 売上→生産→材料購入 ／ https://sawaru.world/kanri/day17-1</t>
  </si>
  <si>
    <t>このシートは答えです。式が全部入っています。前提の数字は「予算の連鎖」シートを見ているので、あちらを書き換えるとこちらも動きます。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</si>
</sst>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倍&quot;"/>
    <numFmt numFmtId="165" formatCode="0.0%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646A70"/>
      <sz val="9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4" fillId="0" borderId="1" xfId="0" applyNumberFormat="1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3" width="17.1" customWidth="1"/>
    <col min="4" max="4" width="10" customWidth="1"/>
    <col min="5" max="6" width="18.6" customWidth="1"/>
    <col min="7" max="7" width="47.1" customWidth="1"/>
    <col min="8" max="8" width="12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x14ac:dyDescent="0.25"/>
    <row r="4" ht="19" customHeight="1" x14ac:dyDescent="0.25"/>
    <row r="5" ht="19" customHeight="1" spans="2:8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ht="19" customHeight="1" spans="2:6" x14ac:dyDescent="0.25">
      <c r="B6" s="4" t="s">
        <v>9</v>
      </c>
      <c r="C6" s="4"/>
      <c r="D6" s="4"/>
      <c r="E6" s="4"/>
      <c r="F6" s="4"/>
    </row>
    <row r="7" ht="19" customHeight="1" spans="2:8" x14ac:dyDescent="0.25">
      <c r="B7" s="5" t="s">
        <v>10</v>
      </c>
      <c r="C7" s="6">
        <v>1000</v>
      </c>
      <c r="D7" s="5" t="s">
        <v>11</v>
      </c>
      <c r="E7" s="6">
        <v>4</v>
      </c>
      <c r="F7" s="7"/>
      <c r="G7" s="2" t="s">
        <v>12</v>
      </c>
      <c r="H7" s="8">
        <f>IF(F7="","",IF(ABS(F7-'予算の連鎖_答え'!F7)&lt;=MAX(0.5,ABS('予算の連鎖_答え'!F7)*0.0005),"○","もう一度"))</f>
      </c>
    </row>
    <row r="8" ht="19" customHeight="1" x14ac:dyDescent="0.25"/>
    <row r="9" ht="19" customHeight="1" spans="2:6" x14ac:dyDescent="0.25">
      <c r="B9" s="4" t="s">
        <v>13</v>
      </c>
      <c r="C9" s="4"/>
      <c r="D9" s="4"/>
      <c r="E9" s="4"/>
      <c r="F9" s="4"/>
    </row>
    <row r="10" ht="19" customHeight="1" spans="2:7" x14ac:dyDescent="0.25">
      <c r="B10" s="5" t="s">
        <v>14</v>
      </c>
      <c r="C10" s="6">
        <v>120</v>
      </c>
      <c r="D10" s="5" t="s">
        <v>11</v>
      </c>
      <c r="G10" s="2" t="s">
        <v>15</v>
      </c>
    </row>
    <row r="11" ht="19" customHeight="1" spans="2:7" x14ac:dyDescent="0.25">
      <c r="B11" s="5" t="s">
        <v>16</v>
      </c>
      <c r="C11" s="6">
        <v>80</v>
      </c>
      <c r="D11" s="5" t="s">
        <v>11</v>
      </c>
      <c r="G11" s="2" t="s">
        <v>17</v>
      </c>
    </row>
    <row r="12" ht="19" customHeight="1" spans="2:8" x14ac:dyDescent="0.25">
      <c r="B12" s="9" t="s">
        <v>18</v>
      </c>
      <c r="C12" s="10"/>
      <c r="D12" s="9" t="s">
        <v>11</v>
      </c>
      <c r="G12" s="11" t="s">
        <v>19</v>
      </c>
      <c r="H12" s="8">
        <f>IF(C12="","",IF(ABS(C12-'予算の連鎖_答え'!C12)&lt;=MAX(0.5,ABS('予算の連鎖_答え'!C12)*0.0005),"○","もう一度"))</f>
      </c>
    </row>
    <row r="13" ht="19" customHeight="1" x14ac:dyDescent="0.25"/>
    <row r="14" ht="19" customHeight="1" spans="2:6" x14ac:dyDescent="0.25">
      <c r="B14" s="4" t="s">
        <v>20</v>
      </c>
      <c r="C14" s="4"/>
      <c r="D14" s="4"/>
      <c r="E14" s="4"/>
      <c r="F14" s="4"/>
    </row>
    <row r="15" ht="19" customHeight="1" spans="2:8" x14ac:dyDescent="0.25">
      <c r="B15" s="5" t="s">
        <v>21</v>
      </c>
      <c r="C15" s="6">
        <v>2</v>
      </c>
      <c r="D15" s="5" t="s">
        <v>22</v>
      </c>
      <c r="E15" s="6">
        <v>0.5</v>
      </c>
      <c r="F15" s="7"/>
      <c r="G15" s="2" t="s">
        <v>23</v>
      </c>
      <c r="H15" s="8">
        <f>IF(F15="","",IF(ABS(F15-'予算の連鎖_答え'!F15)&lt;=MAX(0.5,ABS('予算の連鎖_答え'!F15)*0.0005),"○","もう一度"))</f>
      </c>
    </row>
    <row r="16" ht="19" customHeight="1" spans="2:8" x14ac:dyDescent="0.25">
      <c r="B16" s="9" t="s">
        <v>24</v>
      </c>
      <c r="C16" s="10"/>
      <c r="D16" s="9" t="s">
        <v>25</v>
      </c>
      <c r="E16" s="7"/>
      <c r="F16" s="10"/>
      <c r="G16" s="2" t="s">
        <v>26</v>
      </c>
      <c r="H16" s="8">
        <f>IF(OR(C16="",E16="",F16=""),"",IF(AND(ABS(C16-'予算の連鎖_答え'!C16)&lt;=MAX(0.5,ABS('予算の連鎖_答え'!C16)*0.0005),ABS(E16-'予算の連鎖_答え'!E16)&lt;=MAX(0.5,ABS('予算の連鎖_答え'!E16)*0.0005),ABS(F16-'予算の連鎖_答え'!F16)&lt;=MAX(0.5,ABS('予算の連鎖_答え'!F16)*0.0005)),"○","もう一度"))</f>
      </c>
    </row>
    <row r="17" ht="19" customHeight="1" x14ac:dyDescent="0.25"/>
    <row r="18" ht="19" customHeight="1" spans="2:6" x14ac:dyDescent="0.25">
      <c r="B18" s="4" t="s">
        <v>27</v>
      </c>
      <c r="C18" s="4"/>
      <c r="D18" s="4"/>
      <c r="E18" s="4"/>
      <c r="F18" s="4"/>
    </row>
    <row r="19" ht="19" customHeight="1" spans="2:7" x14ac:dyDescent="0.25">
      <c r="B19" s="5" t="s">
        <v>28</v>
      </c>
      <c r="C19" s="6">
        <v>300</v>
      </c>
      <c r="D19" s="5" t="s">
        <v>25</v>
      </c>
      <c r="G19" s="2" t="s">
        <v>29</v>
      </c>
    </row>
    <row r="20" ht="19" customHeight="1" spans="2:7" x14ac:dyDescent="0.25">
      <c r="B20" s="5" t="s">
        <v>30</v>
      </c>
      <c r="C20" s="6">
        <v>200</v>
      </c>
      <c r="D20" s="5" t="s">
        <v>25</v>
      </c>
      <c r="G20" s="2" t="s">
        <v>31</v>
      </c>
    </row>
    <row r="21" ht="19" customHeight="1" spans="2:8" x14ac:dyDescent="0.25">
      <c r="B21" s="9" t="s">
        <v>32</v>
      </c>
      <c r="C21" s="10"/>
      <c r="D21" s="9" t="s">
        <v>25</v>
      </c>
      <c r="E21" s="7"/>
      <c r="F21" s="10"/>
      <c r="G21" s="2" t="s">
        <v>33</v>
      </c>
      <c r="H21" s="8">
        <f>IF(OR(C21="",E21="",F21=""),"",IF(AND(ABS(C21-'予算の連鎖_答え'!C21)&lt;=MAX(0.5,ABS('予算の連鎖_答え'!C21)*0.0005),ABS(E21-'予算の連鎖_答え'!E21)&lt;=MAX(0.5,ABS('予算の連鎖_答え'!E21)*0.0005),ABS(F21-'予算の連鎖_答え'!F21)&lt;=MAX(0.5,ABS('予算の連鎖_答え'!F21)*0.0005)),"○","もう一度"))</f>
      </c>
    </row>
    <row r="22" ht="19" customHeight="1" x14ac:dyDescent="0.25"/>
    <row r="23" ht="19" customHeight="1" spans="2:5" x14ac:dyDescent="0.25">
      <c r="B23" s="12" t="s">
        <v>34</v>
      </c>
      <c r="C23" s="12"/>
      <c r="D23" s="12"/>
      <c r="E23" s="12"/>
    </row>
    <row r="24" ht="19" customHeight="1" spans="2:5" x14ac:dyDescent="0.25">
      <c r="B24" s="3" t="s">
        <v>35</v>
      </c>
      <c r="C24" s="3" t="s">
        <v>36</v>
      </c>
      <c r="D24" s="3" t="s">
        <v>29</v>
      </c>
      <c r="E24" s="3" t="s">
        <v>37</v>
      </c>
    </row>
    <row r="25" ht="19" customHeight="1" spans="2:8" x14ac:dyDescent="0.25">
      <c r="B25" s="5" t="s">
        <v>38</v>
      </c>
      <c r="C25" s="13"/>
      <c r="E25" s="2" t="s">
        <v>39</v>
      </c>
      <c r="H25" s="8">
        <f>IF(C25="","",IF(ABS(C25-'予算の連鎖_答え'!C25)&lt;=MAX(0.5,ABS('予算の連鎖_答え'!C25)*0.0005),"○","もう一度"))</f>
      </c>
    </row>
    <row r="26" ht="19" customHeight="1" spans="2:8" x14ac:dyDescent="0.25">
      <c r="B26" s="5" t="s">
        <v>40</v>
      </c>
      <c r="C26" s="13"/>
      <c r="E26" s="2" t="s">
        <v>41</v>
      </c>
      <c r="H26" s="8">
        <f>IF(C26="","",IF(ABS(C26-'予算の連鎖_答え'!C26)&lt;=MAX(0.5,ABS('予算の連鎖_答え'!C26)*0.0005),"○","もう一度"))</f>
      </c>
    </row>
    <row r="27" ht="19" customHeight="1" spans="2:8" x14ac:dyDescent="0.25">
      <c r="B27" s="5" t="s">
        <v>42</v>
      </c>
      <c r="C27" s="14"/>
      <c r="E27" s="2" t="s">
        <v>29</v>
      </c>
      <c r="H27" s="8">
        <f>IF(C27="","",IF(ABS(C27-'予算の連鎖_答え'!C27)&lt;=MAX(0.5,ABS('予算の連鎖_答え'!C27)*0.0005),"○","もう一度"))</f>
      </c>
    </row>
    <row r="28" ht="19" customHeight="1" spans="2:8" x14ac:dyDescent="0.25">
      <c r="B28" s="5" t="s">
        <v>43</v>
      </c>
      <c r="C28" s="7"/>
      <c r="E28" s="2" t="s">
        <v>44</v>
      </c>
      <c r="H28" s="8">
        <f>IF(C28="","",IF(ABS(C28-'予算の連鎖_答え'!C28)&lt;=MAX(0.5,ABS('予算の連鎖_答え'!C28)*0.0005),"○","もう一度"))</f>
      </c>
    </row>
    <row r="29" ht="19" customHeight="1" spans="2:8" x14ac:dyDescent="0.25">
      <c r="B29" s="5" t="s">
        <v>45</v>
      </c>
      <c r="C29" s="7"/>
      <c r="E29" s="2" t="s">
        <v>46</v>
      </c>
      <c r="H29" s="8">
        <f>IF(C29="","",IF(ABS(C29-'予算の連鎖_答え'!C29)&lt;=MAX(0.5,ABS('予算の連鎖_答え'!C29)*0.0005),"○","もう一度"))</f>
      </c>
    </row>
    <row r="31" ht="46" customHeight="1" spans="1:8" x14ac:dyDescent="0.25">
      <c r="A31" s="15" t="s">
        <v>47</v>
      </c>
      <c r="B31" s="15"/>
      <c r="C31" s="15"/>
      <c r="D31" s="15"/>
      <c r="E31" s="15"/>
      <c r="F31" s="15"/>
      <c r="G31" s="15"/>
      <c r="H31" s="15"/>
    </row>
    <row r="33" spans="1:1" x14ac:dyDescent="0.25">
      <c r="A33" s="16" t="s">
        <v>48</v>
      </c>
    </row>
    <row r="34" ht="34" customHeight="1" spans="1:7" x14ac:dyDescent="0.25">
      <c r="A34" s="17" t="s">
        <v>49</v>
      </c>
      <c r="B34" s="17"/>
      <c r="C34" s="17"/>
      <c r="D34" s="17"/>
      <c r="E34" s="17"/>
      <c r="F34" s="17"/>
      <c r="G34" s="17"/>
    </row>
    <row r="35" ht="34" customHeight="1" spans="1:7" x14ac:dyDescent="0.25">
      <c r="A35" s="17" t="s">
        <v>50</v>
      </c>
      <c r="B35" s="17"/>
      <c r="C35" s="17"/>
      <c r="D35" s="17"/>
      <c r="E35" s="17"/>
      <c r="F35" s="17"/>
      <c r="G35" s="17"/>
    </row>
    <row r="36" ht="34" customHeight="1" spans="1:7" x14ac:dyDescent="0.25">
      <c r="A36" s="17" t="s">
        <v>51</v>
      </c>
      <c r="B36" s="17"/>
      <c r="C36" s="17"/>
      <c r="D36" s="17"/>
      <c r="E36" s="17"/>
      <c r="F36" s="17"/>
      <c r="G36" s="17"/>
    </row>
    <row r="37" ht="34" customHeight="1" spans="1:7" x14ac:dyDescent="0.25">
      <c r="A37" s="17" t="s">
        <v>52</v>
      </c>
      <c r="B37" s="17"/>
      <c r="C37" s="17"/>
      <c r="D37" s="17"/>
      <c r="E37" s="17"/>
      <c r="F37" s="17"/>
      <c r="G37" s="17"/>
    </row>
    <row r="38" ht="34" customHeight="1" spans="1:7" x14ac:dyDescent="0.25">
      <c r="A38" s="17" t="s">
        <v>53</v>
      </c>
      <c r="B38" s="17"/>
      <c r="C38" s="17"/>
      <c r="D38" s="17"/>
      <c r="E38" s="17"/>
      <c r="F38" s="17"/>
      <c r="G38" s="17"/>
    </row>
    <row r="39" ht="34" customHeight="1" spans="1:7" x14ac:dyDescent="0.25">
      <c r="A39" s="17" t="s">
        <v>54</v>
      </c>
      <c r="B39" s="17"/>
      <c r="C39" s="17"/>
      <c r="D39" s="17"/>
      <c r="E39" s="17"/>
      <c r="F39" s="17"/>
      <c r="G39" s="17"/>
    </row>
    <row r="41" spans="1:1" x14ac:dyDescent="0.25">
      <c r="A41" s="18" t="s">
        <v>55</v>
      </c>
    </row>
  </sheetData>
  <mergeCells count="14">
    <mergeCell ref="A1:G1"/>
    <mergeCell ref="A2:G2"/>
    <mergeCell ref="B6:F6"/>
    <mergeCell ref="B9:F9"/>
    <mergeCell ref="B14:F14"/>
    <mergeCell ref="B18:F18"/>
    <mergeCell ref="B23:E23"/>
    <mergeCell ref="A31:H31"/>
    <mergeCell ref="A34:G34"/>
    <mergeCell ref="A35:G35"/>
    <mergeCell ref="A36:G36"/>
    <mergeCell ref="A37:G37"/>
    <mergeCell ref="A38:G38"/>
    <mergeCell ref="A39:G39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3" width="17.1" customWidth="1"/>
    <col min="4" max="4" width="10" customWidth="1"/>
    <col min="5" max="6" width="18.6" customWidth="1"/>
    <col min="7" max="7" width="47.1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x14ac:dyDescent="0.25"/>
    <row r="4" ht="19" customHeight="1" x14ac:dyDescent="0.25"/>
    <row r="5" ht="19" customHeight="1" spans="2:7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ht="19" customHeight="1" spans="2:6" x14ac:dyDescent="0.25">
      <c r="B6" s="4" t="s">
        <v>9</v>
      </c>
      <c r="C6" s="4"/>
      <c r="D6" s="4"/>
      <c r="E6" s="4"/>
      <c r="F6" s="4"/>
    </row>
    <row r="7" ht="19" customHeight="1" spans="2:7" x14ac:dyDescent="0.25">
      <c r="B7" s="5" t="s">
        <v>10</v>
      </c>
      <c r="C7" s="6">
        <f>'予算の連鎖'!C7</f>
      </c>
      <c r="D7" s="5" t="s">
        <v>11</v>
      </c>
      <c r="E7" s="6">
        <f>'予算の連鎖'!E7</f>
      </c>
      <c r="F7" s="19">
        <f>C7*E7</f>
      </c>
      <c r="G7" s="2" t="s">
        <v>12</v>
      </c>
    </row>
    <row r="8" ht="19" customHeight="1" x14ac:dyDescent="0.25"/>
    <row r="9" ht="19" customHeight="1" spans="2:6" x14ac:dyDescent="0.25">
      <c r="B9" s="4" t="s">
        <v>13</v>
      </c>
      <c r="C9" s="4"/>
      <c r="D9" s="4"/>
      <c r="E9" s="4"/>
      <c r="F9" s="4"/>
    </row>
    <row r="10" ht="19" customHeight="1" spans="2:7" x14ac:dyDescent="0.25">
      <c r="B10" s="5" t="s">
        <v>14</v>
      </c>
      <c r="C10" s="6">
        <f>'予算の連鎖'!C10</f>
      </c>
      <c r="D10" s="5" t="s">
        <v>11</v>
      </c>
      <c r="G10" s="2" t="s">
        <v>15</v>
      </c>
    </row>
    <row r="11" ht="19" customHeight="1" spans="2:7" x14ac:dyDescent="0.25">
      <c r="B11" s="5" t="s">
        <v>16</v>
      </c>
      <c r="C11" s="6">
        <f>'予算の連鎖'!C11</f>
      </c>
      <c r="D11" s="5" t="s">
        <v>11</v>
      </c>
      <c r="G11" s="2" t="s">
        <v>17</v>
      </c>
    </row>
    <row r="12" ht="19" customHeight="1" spans="2:7" x14ac:dyDescent="0.25">
      <c r="B12" s="9" t="s">
        <v>18</v>
      </c>
      <c r="C12" s="20">
        <f>C7+C10-C11</f>
      </c>
      <c r="D12" s="9" t="s">
        <v>11</v>
      </c>
      <c r="G12" s="11" t="s">
        <v>19</v>
      </c>
    </row>
    <row r="13" ht="19" customHeight="1" x14ac:dyDescent="0.25"/>
    <row r="14" ht="19" customHeight="1" spans="2:6" x14ac:dyDescent="0.25">
      <c r="B14" s="4" t="s">
        <v>20</v>
      </c>
      <c r="C14" s="4"/>
      <c r="D14" s="4"/>
      <c r="E14" s="4"/>
      <c r="F14" s="4"/>
    </row>
    <row r="15" ht="19" customHeight="1" spans="2:7" x14ac:dyDescent="0.25">
      <c r="B15" s="5" t="s">
        <v>21</v>
      </c>
      <c r="C15" s="6">
        <f>'予算の連鎖'!C15</f>
      </c>
      <c r="D15" s="5" t="s">
        <v>22</v>
      </c>
      <c r="E15" s="6">
        <f>'予算の連鎖'!E15</f>
      </c>
      <c r="F15" s="19">
        <f>C15*E15</f>
      </c>
      <c r="G15" s="2" t="s">
        <v>23</v>
      </c>
    </row>
    <row r="16" ht="19" customHeight="1" spans="2:7" x14ac:dyDescent="0.25">
      <c r="B16" s="9" t="s">
        <v>24</v>
      </c>
      <c r="C16" s="20">
        <f>C12*C15</f>
      </c>
      <c r="D16" s="9" t="s">
        <v>25</v>
      </c>
      <c r="E16" s="19">
        <f>E15</f>
      </c>
      <c r="F16" s="20">
        <f>C16*E16</f>
      </c>
      <c r="G16" s="2" t="s">
        <v>26</v>
      </c>
    </row>
    <row r="17" ht="19" customHeight="1" x14ac:dyDescent="0.25"/>
    <row r="18" ht="19" customHeight="1" spans="2:6" x14ac:dyDescent="0.25">
      <c r="B18" s="4" t="s">
        <v>27</v>
      </c>
      <c r="C18" s="4"/>
      <c r="D18" s="4"/>
      <c r="E18" s="4"/>
      <c r="F18" s="4"/>
    </row>
    <row r="19" ht="19" customHeight="1" spans="2:7" x14ac:dyDescent="0.25">
      <c r="B19" s="5" t="s">
        <v>28</v>
      </c>
      <c r="C19" s="6">
        <f>'予算の連鎖'!C19</f>
      </c>
      <c r="D19" s="5" t="s">
        <v>25</v>
      </c>
      <c r="G19" s="2" t="s">
        <v>29</v>
      </c>
    </row>
    <row r="20" ht="19" customHeight="1" spans="2:7" x14ac:dyDescent="0.25">
      <c r="B20" s="5" t="s">
        <v>30</v>
      </c>
      <c r="C20" s="6">
        <f>'予算の連鎖'!C20</f>
      </c>
      <c r="D20" s="5" t="s">
        <v>25</v>
      </c>
      <c r="G20" s="2" t="s">
        <v>31</v>
      </c>
    </row>
    <row r="21" ht="19" customHeight="1" spans="2:7" x14ac:dyDescent="0.25">
      <c r="B21" s="9" t="s">
        <v>32</v>
      </c>
      <c r="C21" s="20">
        <f>C16+C19-C20</f>
      </c>
      <c r="D21" s="9" t="s">
        <v>25</v>
      </c>
      <c r="E21" s="19">
        <f>E15</f>
      </c>
      <c r="F21" s="20">
        <f>C21*E21</f>
      </c>
      <c r="G21" s="2" t="s">
        <v>33</v>
      </c>
    </row>
    <row r="22" ht="19" customHeight="1" x14ac:dyDescent="0.25"/>
    <row r="23" ht="19" customHeight="1" spans="2:5" x14ac:dyDescent="0.25">
      <c r="B23" s="12" t="s">
        <v>34</v>
      </c>
      <c r="C23" s="12"/>
      <c r="D23" s="12"/>
      <c r="E23" s="12"/>
    </row>
    <row r="24" ht="19" customHeight="1" spans="2:5" x14ac:dyDescent="0.25">
      <c r="B24" s="3" t="s">
        <v>35</v>
      </c>
      <c r="C24" s="3" t="s">
        <v>36</v>
      </c>
      <c r="D24" s="3" t="s">
        <v>29</v>
      </c>
      <c r="E24" s="3" t="s">
        <v>37</v>
      </c>
    </row>
    <row r="25" ht="19" customHeight="1" spans="2:5" x14ac:dyDescent="0.25">
      <c r="B25" s="5" t="s">
        <v>38</v>
      </c>
      <c r="C25" s="21">
        <f>C12/C7</f>
      </c>
      <c r="E25" s="2" t="s">
        <v>39</v>
      </c>
    </row>
    <row r="26" ht="19" customHeight="1" spans="2:5" x14ac:dyDescent="0.25">
      <c r="B26" s="5" t="s">
        <v>40</v>
      </c>
      <c r="C26" s="21">
        <f>C21/C16</f>
      </c>
      <c r="E26" s="2" t="s">
        <v>41</v>
      </c>
    </row>
    <row r="27" ht="19" customHeight="1" spans="2:5" x14ac:dyDescent="0.25">
      <c r="B27" s="5" t="s">
        <v>42</v>
      </c>
      <c r="C27" s="22">
        <f>F21/F7</f>
      </c>
      <c r="E27" s="2" t="s">
        <v>29</v>
      </c>
    </row>
    <row r="28" ht="19" customHeight="1" spans="2:5" x14ac:dyDescent="0.25">
      <c r="B28" s="5" t="s">
        <v>43</v>
      </c>
      <c r="C28" s="19">
        <f>C7*C15*E15</f>
      </c>
      <c r="E28" s="2" t="s">
        <v>44</v>
      </c>
    </row>
    <row r="29" ht="19" customHeight="1" spans="2:5" x14ac:dyDescent="0.25">
      <c r="B29" s="5" t="s">
        <v>45</v>
      </c>
      <c r="C29" s="19">
        <f>F21-C28</f>
      </c>
      <c r="E29" s="2" t="s">
        <v>46</v>
      </c>
    </row>
    <row r="31" spans="1:7" x14ac:dyDescent="0.25">
      <c r="A31" s="23" t="s">
        <v>56</v>
      </c>
      <c r="B31" s="23"/>
      <c r="C31" s="23"/>
      <c r="D31" s="23"/>
      <c r="E31" s="23"/>
      <c r="F31" s="23"/>
      <c r="G31" s="23"/>
    </row>
    <row r="33" spans="1:1" x14ac:dyDescent="0.25">
      <c r="A33" s="16" t="s">
        <v>48</v>
      </c>
    </row>
    <row r="34" ht="34" customHeight="1" spans="1:7" x14ac:dyDescent="0.25">
      <c r="A34" s="17" t="s">
        <v>49</v>
      </c>
      <c r="B34" s="17"/>
      <c r="C34" s="17"/>
      <c r="D34" s="17"/>
      <c r="E34" s="17"/>
      <c r="F34" s="17"/>
      <c r="G34" s="17"/>
    </row>
    <row r="35" ht="34" customHeight="1" spans="1:7" x14ac:dyDescent="0.25">
      <c r="A35" s="17" t="s">
        <v>50</v>
      </c>
      <c r="B35" s="17"/>
      <c r="C35" s="17"/>
      <c r="D35" s="17"/>
      <c r="E35" s="17"/>
      <c r="F35" s="17"/>
      <c r="G35" s="17"/>
    </row>
    <row r="36" ht="34" customHeight="1" spans="1:7" x14ac:dyDescent="0.25">
      <c r="A36" s="17" t="s">
        <v>51</v>
      </c>
      <c r="B36" s="17"/>
      <c r="C36" s="17"/>
      <c r="D36" s="17"/>
      <c r="E36" s="17"/>
      <c r="F36" s="17"/>
      <c r="G36" s="17"/>
    </row>
    <row r="37" ht="34" customHeight="1" spans="1:7" x14ac:dyDescent="0.25">
      <c r="A37" s="17" t="s">
        <v>52</v>
      </c>
      <c r="B37" s="17"/>
      <c r="C37" s="17"/>
      <c r="D37" s="17"/>
      <c r="E37" s="17"/>
      <c r="F37" s="17"/>
      <c r="G37" s="17"/>
    </row>
    <row r="38" ht="34" customHeight="1" spans="1:7" x14ac:dyDescent="0.25">
      <c r="A38" s="17" t="s">
        <v>53</v>
      </c>
      <c r="B38" s="17"/>
      <c r="C38" s="17"/>
      <c r="D38" s="17"/>
      <c r="E38" s="17"/>
      <c r="F38" s="17"/>
      <c r="G38" s="17"/>
    </row>
    <row r="39" ht="34" customHeight="1" spans="1:7" x14ac:dyDescent="0.25">
      <c r="A39" s="17" t="s">
        <v>54</v>
      </c>
      <c r="B39" s="17"/>
      <c r="C39" s="17"/>
      <c r="D39" s="17"/>
      <c r="E39" s="17"/>
      <c r="F39" s="17"/>
      <c r="G39" s="17"/>
    </row>
    <row r="41" spans="1:1" x14ac:dyDescent="0.25">
      <c r="A41" s="18" t="s">
        <v>55</v>
      </c>
    </row>
  </sheetData>
  <mergeCells count="14">
    <mergeCell ref="A1:G1"/>
    <mergeCell ref="A2:G2"/>
    <mergeCell ref="B6:F6"/>
    <mergeCell ref="B9:F9"/>
    <mergeCell ref="B14:F14"/>
    <mergeCell ref="B18:F18"/>
    <mergeCell ref="B23:E23"/>
    <mergeCell ref="A31:G31"/>
    <mergeCell ref="A34:G34"/>
    <mergeCell ref="A35:G35"/>
    <mergeCell ref="A36:G36"/>
    <mergeCell ref="A37:G37"/>
    <mergeCell ref="A38:G38"/>
    <mergeCell ref="A39:G39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予算の連鎖</vt:lpstr>
      <vt:lpstr>予算の連鎖_答え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