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原価の予測" state="visible" r:id="rId4"/>
    <sheet sheetId="2" name="原価の予測_答え" state="visible" r:id="rId5"/>
  </sheets>
  <calcPr calcId="171027"/>
</workbook>
</file>

<file path=xl/sharedStrings.xml><?xml version="1.0" encoding="utf-8"?>
<sst xmlns="http://schemas.openxmlformats.org/spreadsheetml/2006/main" count="111" uniqueCount="54">
  <si>
    <t>Stellar Automotive — 高低点法と回帰、2つの予測原価</t>
  </si>
  <si>
    <t>単位: 生産量＝千個、原価＝千USD。★同じ12か月の実績から、2つの違う答えが出ます。</t>
  </si>
  <si>
    <t>使うデータ</t>
  </si>
  <si>
    <t>生産量</t>
  </si>
  <si>
    <t>製造間接費</t>
  </si>
  <si>
    <t>メモ</t>
  </si>
  <si>
    <t>最高操業度の月</t>
  </si>
  <si>
    <t>★高低点法はこの2点しか使わない</t>
  </si>
  <si>
    <t>最低操業度の月</t>
  </si>
  <si>
    <t>同上</t>
  </si>
  <si>
    <t>回帰の切片 a（12か月ぜんぶ使用）</t>
  </si>
  <si>
    <t>予測したい生産量</t>
  </si>
  <si>
    <t>回帰の傾き b（12か月ぜんぶ使用）</t>
  </si>
  <si>
    <t>項目</t>
  </si>
  <si>
    <t>高低点法</t>
  </si>
  <si>
    <t>回帰分析</t>
  </si>
  <si>
    <t>差（高低 − 回帰）</t>
  </si>
  <si>
    <t>何が違うのか</t>
  </si>
  <si>
    <t>判定</t>
  </si>
  <si>
    <t>(1)</t>
  </si>
  <si>
    <t>(2)</t>
  </si>
  <si>
    <t>(3)</t>
  </si>
  <si>
    <t>(4)=(2)-(3)</t>
  </si>
  <si>
    <t/>
  </si>
  <si>
    <t>単位あたり変動費</t>
  </si>
  <si>
    <t>★どちらも「1千個増えると原価がいくら増えるか」</t>
  </si>
  <si>
    <t>固定費</t>
  </si>
  <si>
    <t>生産量が0でもかかる費用</t>
  </si>
  <si>
    <t>予測原価（生産量38のとき）</t>
  </si>
  <si>
    <t>この差を持って会議に出ることになる</t>
  </si>
  <si>
    <t>1千個あたりの原価</t>
  </si>
  <si>
    <t>最低操業度の月を当てはめる</t>
  </si>
  <si>
    <t>★高低点法は2点を必ず通る。だからその2点が外れ値だと全部ずれる</t>
  </si>
  <si>
    <t>最高操業度の月を当てはめる</t>
  </si>
  <si>
    <t>2点しか使っていない証拠</t>
  </si>
  <si>
    <t>【比べる】</t>
  </si>
  <si>
    <t>見るもの</t>
  </si>
  <si>
    <t>値</t>
  </si>
  <si>
    <t>意味</t>
  </si>
  <si>
    <t>予測原価の差 ÷ 回帰の予測原価</t>
  </si>
  <si>
    <t>★数%でも金額では効く</t>
  </si>
  <si>
    <t>変動費単価の比（高低点法 ÷ 回帰）</t>
  </si>
  <si>
    <t>固定費の比（高低点法 ÷ 回帰）</t>
  </si>
  <si>
    <t>★ここが大きくずれている</t>
  </si>
  <si>
    <t>使い方 ── 薄い色の欄が空いています。そこに =C6-C7 のような式を自分で入れてください。右端の「判定」列に ○ が出れば正解です。詰まったら下のタブ「原価の予測_答え」を開くと式が見られます。青い文字の欄（前提の数字）を書き換えると、答えの側も一緒に動くので、自分の数字でも練習できます。</t>
  </si>
  <si>
    <t>【解説】原価の予測</t>
  </si>
  <si>
    <t>同じ12か月の実績から、2つの答えが出ます。高低点法は 2点しか使いません（C4 と C5 の行）。回帰は12点すべてを使います。使うデータの量が違うので、答えが違って当然です。</t>
  </si>
  <si>
    <t>高低点法の変動費単価は、ただの傾きです。C10 の式 =(D4-D5)/(C4-C5) は、中学で習う「変化の割合」そのもの。原価の差300を、生産量の差20で割って15。2点を結んだ直線の傾きを、変動費だと見なしています。</t>
  </si>
  <si>
    <t>14・15行目が、高低点法の弱点を見せています。高低点法で最高・最低の月を当てはめると、実績とぴったり一致します（定義上そうなる）。一方、回帰はズレます。「ぴったり合う」のは精度が高いからではなく、その2点しか見ていないからです。もしその月が異常値（機械が壊れた、特需があった）なら、予測全体が引っ張られます。</t>
  </si>
  <si>
    <t>固定費の見方が大きく違います。C11 の 95.0 に対して、回帰は 155.9。高低点法の固定費は、回帰の6割しかありません（C21）。予測原価では差が小さく見えても、固定費と変動費の内訳はかなり違う──損益分岐点や意思決定に使うときは、この内訳の方が効きます。</t>
  </si>
  <si>
    <t>それでも高低点法には使い道があります。電卓で3分で出せて、傾向をつかむには十分。「速いが乱暴」と「遅いが丁寧」を、目的で使い分けるのが実務です。予算の初期案なら高低点法、意思決定なら回帰、という具合に。</t>
  </si>
  <si>
    <t>試してみてください。D4（最高操業度の月の製造間接費）を 770 から 900 に上げてください。高低点法の答えだけが大きく動き、回帰は1円も動きません。1点の異常値が高低点法をどれだけ狂わせるかが、そのまま見えます。</t>
  </si>
  <si>
    <t>さわる管理会計 Day15 — 高低点法と回帰 ／ https://sawaru.world/kanri/day15-1</t>
  </si>
  <si>
    <t>このシートは答えです。式が全部入っています。前提の数字は「原価の予測」シートを見ているので、あちらを書き換えるとこちらも動きます。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</si>
</sst>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#,##0.00&quot;倍&quot;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646A70"/>
      <sz val="9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1EFE7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64" fontId="4" fillId="5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164" fontId="3" fillId="5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65" fontId="4" fillId="5" borderId="1" xfId="0" applyNumberFormat="1" applyFont="1" applyFill="1" applyBorder="1" applyAlignment="1">
      <alignment vertical="center"/>
    </xf>
    <xf numFmtId="166" fontId="4" fillId="5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164" fontId="4" fillId="0" borderId="1" xfId="0" applyNumberFormat="1" applyFont="1" applyBorder="1" applyAlignment="1">
      <alignment vertical="center"/>
    </xf>
    <xf numFmtId="164" fontId="3" fillId="6" borderId="2" xfId="0" applyNumberFormat="1" applyFont="1" applyFill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166" fontId="4" fillId="0" borderId="1" xfId="0" applyNumberFormat="1" applyFont="1" applyBorder="1" applyAlignment="1">
      <alignment vertical="center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4" width="21.4" customWidth="1"/>
    <col min="5" max="5" width="18.6" customWidth="1"/>
    <col min="6" max="6" width="45.7" customWidth="1"/>
    <col min="7" max="7" width="12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spans="2:5" x14ac:dyDescent="0.25">
      <c r="B3" s="3" t="s">
        <v>2</v>
      </c>
      <c r="C3" s="3" t="s">
        <v>3</v>
      </c>
      <c r="D3" s="3" t="s">
        <v>4</v>
      </c>
      <c r="E3" s="3" t="s">
        <v>5</v>
      </c>
    </row>
    <row r="4" ht="19" customHeight="1" spans="2:5" x14ac:dyDescent="0.25">
      <c r="B4" s="4" t="s">
        <v>6</v>
      </c>
      <c r="C4" s="5">
        <v>45</v>
      </c>
      <c r="D4" s="5">
        <v>770</v>
      </c>
      <c r="E4" s="2" t="s">
        <v>7</v>
      </c>
    </row>
    <row r="5" ht="19" customHeight="1" spans="2:5" x14ac:dyDescent="0.25">
      <c r="B5" s="4" t="s">
        <v>8</v>
      </c>
      <c r="C5" s="5">
        <v>25</v>
      </c>
      <c r="D5" s="5">
        <v>470</v>
      </c>
      <c r="E5" s="2" t="s">
        <v>9</v>
      </c>
    </row>
    <row r="6" ht="19" customHeight="1" spans="2:6" x14ac:dyDescent="0.25">
      <c r="B6" s="4" t="s">
        <v>10</v>
      </c>
      <c r="C6" s="5">
        <v>155.9</v>
      </c>
      <c r="E6" s="3" t="s">
        <v>11</v>
      </c>
      <c r="F6" s="5">
        <v>38</v>
      </c>
    </row>
    <row r="7" ht="19" customHeight="1" spans="2:5" x14ac:dyDescent="0.25">
      <c r="B7" s="4" t="s">
        <v>12</v>
      </c>
      <c r="C7" s="5">
        <v>12.8</v>
      </c>
      <c r="E7" s="2" t="s">
        <v>9</v>
      </c>
    </row>
    <row r="8" ht="19" customHeight="1" spans="2:7" x14ac:dyDescent="0.25"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</row>
    <row r="9" ht="19" customHeight="1" spans="2:6" x14ac:dyDescent="0.25"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</row>
    <row r="10" ht="19" customHeight="1" spans="2:7" x14ac:dyDescent="0.25">
      <c r="B10" s="4" t="s">
        <v>24</v>
      </c>
      <c r="C10" s="7"/>
      <c r="D10" s="7"/>
      <c r="E10" s="7"/>
      <c r="F10" s="2" t="s">
        <v>25</v>
      </c>
      <c r="G10" s="8">
        <f>IF(OR(C10="",D10="",E10=""),"",IF(AND(ABS(C10-'原価の予測_答え'!C10)&lt;=MAX(0.5,ABS('原価の予測_答え'!C10)*0.0005),ABS(D10-'原価の予測_答え'!D10)&lt;=MAX(0.5,ABS('原価の予測_答え'!D10)*0.0005),ABS(E10-'原価の予測_答え'!E10)&lt;=MAX(0.5,ABS('原価の予測_答え'!E10)*0.0005)),"○","もう一度"))</f>
      </c>
    </row>
    <row r="11" ht="19" customHeight="1" spans="2:7" x14ac:dyDescent="0.25">
      <c r="B11" s="4" t="s">
        <v>26</v>
      </c>
      <c r="C11" s="7"/>
      <c r="D11" s="7"/>
      <c r="E11" s="7"/>
      <c r="F11" s="2" t="s">
        <v>27</v>
      </c>
      <c r="G11" s="8">
        <f>IF(OR(C11="",D11="",E11=""),"",IF(AND(ABS(C11-'原価の予測_答え'!C11)&lt;=MAX(0.5,ABS('原価の予測_答え'!C11)*0.0005),ABS(D11-'原価の予測_答え'!D11)&lt;=MAX(0.5,ABS('原価の予測_答え'!D11)*0.0005),ABS(E11-'原価の予測_答え'!E11)&lt;=MAX(0.5,ABS('原価の予測_答え'!E11)*0.0005)),"○","もう一度"))</f>
      </c>
    </row>
    <row r="12" ht="19" customHeight="1" spans="2:7" x14ac:dyDescent="0.25">
      <c r="B12" s="9" t="s">
        <v>28</v>
      </c>
      <c r="C12" s="10"/>
      <c r="D12" s="10"/>
      <c r="E12" s="10"/>
      <c r="F12" s="11" t="s">
        <v>29</v>
      </c>
      <c r="G12" s="8">
        <f>IF(OR(C12="",D12="",E12=""),"",IF(AND(ABS(C12-'原価の予測_答え'!C12)&lt;=MAX(0.5,ABS('原価の予測_答え'!C12)*0.0005),ABS(D12-'原価の予測_答え'!D12)&lt;=MAX(0.5,ABS('原価の予測_答え'!D12)*0.0005),ABS(E12-'原価の予測_答え'!E12)&lt;=MAX(0.5,ABS('原価の予測_答え'!E12)*0.0005)),"○","もう一度"))</f>
      </c>
    </row>
    <row r="13" ht="19" customHeight="1" spans="2:7" x14ac:dyDescent="0.25">
      <c r="B13" s="4" t="s">
        <v>30</v>
      </c>
      <c r="C13" s="7"/>
      <c r="D13" s="7"/>
      <c r="E13" s="7"/>
      <c r="F13" s="2" t="s">
        <v>23</v>
      </c>
      <c r="G13" s="8">
        <f>IF(OR(C13="",D13="",E13=""),"",IF(AND(ABS(C13-'原価の予測_答え'!C13)&lt;=MAX(0.5,ABS('原価の予測_答え'!C13)*0.0005),ABS(D13-'原価の予測_答え'!D13)&lt;=MAX(0.5,ABS('原価の予測_答え'!D13)*0.0005),ABS(E13-'原価の予測_答え'!E13)&lt;=MAX(0.5,ABS('原価の予測_答え'!E13)*0.0005)),"○","もう一度"))</f>
      </c>
    </row>
    <row r="14" ht="19" customHeight="1" spans="2:7" x14ac:dyDescent="0.25">
      <c r="B14" s="4" t="s">
        <v>31</v>
      </c>
      <c r="C14" s="7"/>
      <c r="D14" s="7"/>
      <c r="E14" s="7"/>
      <c r="F14" s="2" t="s">
        <v>32</v>
      </c>
      <c r="G14" s="8">
        <f>IF(OR(C14="",D14="",E14=""),"",IF(AND(ABS(C14-'原価の予測_答え'!C14)&lt;=MAX(0.5,ABS('原価の予測_答え'!C14)*0.0005),ABS(D14-'原価の予測_答え'!D14)&lt;=MAX(0.5,ABS('原価の予測_答え'!D14)*0.0005),ABS(E14-'原価の予測_答え'!E14)&lt;=MAX(0.5,ABS('原価の予測_答え'!E14)*0.0005)),"○","もう一度"))</f>
      </c>
    </row>
    <row r="15" ht="19" customHeight="1" spans="2:7" x14ac:dyDescent="0.25">
      <c r="B15" s="4" t="s">
        <v>33</v>
      </c>
      <c r="C15" s="7"/>
      <c r="D15" s="7"/>
      <c r="E15" s="7"/>
      <c r="F15" s="2" t="s">
        <v>34</v>
      </c>
      <c r="G15" s="8">
        <f>IF(OR(C15="",D15="",E15=""),"",IF(AND(ABS(C15-'原価の予測_答え'!C15)&lt;=MAX(0.5,ABS('原価の予測_答え'!C15)*0.0005),ABS(D15-'原価の予測_答え'!D15)&lt;=MAX(0.5,ABS('原価の予測_答え'!D15)*0.0005),ABS(E15-'原価の予測_答え'!E15)&lt;=MAX(0.5,ABS('原価の予測_答え'!E15)*0.0005)),"○","もう一度"))</f>
      </c>
    </row>
    <row r="16" ht="19" customHeight="1" x14ac:dyDescent="0.25"/>
    <row r="17" ht="19" customHeight="1" spans="2:4" x14ac:dyDescent="0.25">
      <c r="B17" s="12" t="s">
        <v>35</v>
      </c>
      <c r="C17" s="12"/>
      <c r="D17" s="12"/>
    </row>
    <row r="18" ht="19" customHeight="1" spans="2:4" x14ac:dyDescent="0.25">
      <c r="B18" s="3" t="s">
        <v>36</v>
      </c>
      <c r="C18" s="3" t="s">
        <v>37</v>
      </c>
      <c r="D18" s="3" t="s">
        <v>38</v>
      </c>
    </row>
    <row r="19" ht="19" customHeight="1" spans="2:7" x14ac:dyDescent="0.25">
      <c r="B19" s="4" t="s">
        <v>39</v>
      </c>
      <c r="C19" s="13"/>
      <c r="D19" s="2" t="s">
        <v>40</v>
      </c>
      <c r="G19" s="8">
        <f>IF(C19="","",IF(ABS(C19-'原価の予測_答え'!C19)&lt;=MAX(0.5,ABS('原価の予測_答え'!C19)*0.0005),"○","もう一度"))</f>
      </c>
    </row>
    <row r="20" ht="19" customHeight="1" spans="2:7" x14ac:dyDescent="0.25">
      <c r="B20" s="4" t="s">
        <v>41</v>
      </c>
      <c r="C20" s="14"/>
      <c r="D20" s="2" t="s">
        <v>23</v>
      </c>
      <c r="G20" s="8">
        <f>IF(C20="","",IF(ABS(C20-'原価の予測_答え'!C20)&lt;=MAX(0.5,ABS('原価の予測_答え'!C20)*0.0005),"○","もう一度"))</f>
      </c>
    </row>
    <row r="21" ht="19" customHeight="1" spans="2:7" x14ac:dyDescent="0.25">
      <c r="B21" s="4" t="s">
        <v>42</v>
      </c>
      <c r="C21" s="13"/>
      <c r="D21" s="2" t="s">
        <v>43</v>
      </c>
      <c r="G21" s="8">
        <f>IF(C21="","",IF(ABS(C21-'原価の予測_答え'!C21)&lt;=MAX(0.5,ABS('原価の予測_答え'!C21)*0.0005),"○","もう一度"))</f>
      </c>
    </row>
    <row r="23" ht="46" customHeight="1" spans="1:7" x14ac:dyDescent="0.25">
      <c r="A23" s="15" t="s">
        <v>44</v>
      </c>
      <c r="B23" s="15"/>
      <c r="C23" s="15"/>
      <c r="D23" s="15"/>
      <c r="E23" s="15"/>
      <c r="F23" s="15"/>
      <c r="G23" s="15"/>
    </row>
    <row r="25" spans="1:1" x14ac:dyDescent="0.25">
      <c r="A25" s="16" t="s">
        <v>45</v>
      </c>
    </row>
    <row r="26" ht="34" customHeight="1" spans="1:6" x14ac:dyDescent="0.25">
      <c r="A26" s="17" t="s">
        <v>46</v>
      </c>
      <c r="B26" s="17"/>
      <c r="C26" s="17"/>
      <c r="D26" s="17"/>
      <c r="E26" s="17"/>
      <c r="F26" s="17"/>
    </row>
    <row r="27" ht="34" customHeight="1" spans="1:6" x14ac:dyDescent="0.25">
      <c r="A27" s="17" t="s">
        <v>47</v>
      </c>
      <c r="B27" s="17"/>
      <c r="C27" s="17"/>
      <c r="D27" s="17"/>
      <c r="E27" s="17"/>
      <c r="F27" s="17"/>
    </row>
    <row r="28" ht="34" customHeight="1" spans="1:6" x14ac:dyDescent="0.25">
      <c r="A28" s="17" t="s">
        <v>48</v>
      </c>
      <c r="B28" s="17"/>
      <c r="C28" s="17"/>
      <c r="D28" s="17"/>
      <c r="E28" s="17"/>
      <c r="F28" s="17"/>
    </row>
    <row r="29" ht="34" customHeight="1" spans="1:6" x14ac:dyDescent="0.25">
      <c r="A29" s="17" t="s">
        <v>49</v>
      </c>
      <c r="B29" s="17"/>
      <c r="C29" s="17"/>
      <c r="D29" s="17"/>
      <c r="E29" s="17"/>
      <c r="F29" s="17"/>
    </row>
    <row r="30" ht="34" customHeight="1" spans="1:6" x14ac:dyDescent="0.25">
      <c r="A30" s="17" t="s">
        <v>50</v>
      </c>
      <c r="B30" s="17"/>
      <c r="C30" s="17"/>
      <c r="D30" s="17"/>
      <c r="E30" s="17"/>
      <c r="F30" s="17"/>
    </row>
    <row r="31" ht="34" customHeight="1" spans="1:6" x14ac:dyDescent="0.25">
      <c r="A31" s="17" t="s">
        <v>51</v>
      </c>
      <c r="B31" s="17"/>
      <c r="C31" s="17"/>
      <c r="D31" s="17"/>
      <c r="E31" s="17"/>
      <c r="F31" s="17"/>
    </row>
    <row r="33" spans="1:1" x14ac:dyDescent="0.25">
      <c r="A33" s="18" t="s">
        <v>52</v>
      </c>
    </row>
  </sheetData>
  <mergeCells count="10">
    <mergeCell ref="A1:F1"/>
    <mergeCell ref="A2:F2"/>
    <mergeCell ref="B17:D17"/>
    <mergeCell ref="A23:G23"/>
    <mergeCell ref="A26:F26"/>
    <mergeCell ref="A27:F27"/>
    <mergeCell ref="A28:F28"/>
    <mergeCell ref="A29:F29"/>
    <mergeCell ref="A30:F30"/>
    <mergeCell ref="A31:F31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workbookViewId="0">
      <pane xSplit="2" ySplit="8" topLeftCell="C9" activePane="bottomRight" state="frozen"/>
      <selection pane="bottomRight"/>
    </sheetView>
  </sheetViews>
  <sheetFormatPr defaultRowHeight="15" outlineLevelRow="0" outlineLevelCol="0" x14ac:dyDescent="55"/>
  <cols>
    <col min="1" max="1" width="4.3" customWidth="1"/>
    <col min="2" max="2" width="32.9" customWidth="1"/>
    <col min="3" max="4" width="21.4" customWidth="1"/>
    <col min="5" max="5" width="18.6" customWidth="1"/>
    <col min="6" max="6" width="45.7" customWidth="1"/>
  </cols>
  <sheetData>
    <row r="1" ht="19" customHeight="1" spans="1:6" x14ac:dyDescent="0.25">
      <c r="A1" s="1" t="s">
        <v>0</v>
      </c>
      <c r="B1" s="1"/>
      <c r="C1" s="1"/>
      <c r="D1" s="1"/>
      <c r="E1" s="1"/>
      <c r="F1" s="1"/>
    </row>
    <row r="2" ht="19" customHeight="1" spans="1:6" x14ac:dyDescent="0.25">
      <c r="A2" s="2" t="s">
        <v>1</v>
      </c>
      <c r="B2" s="2"/>
      <c r="C2" s="2"/>
      <c r="D2" s="2"/>
      <c r="E2" s="2"/>
      <c r="F2" s="2"/>
    </row>
    <row r="3" ht="19" customHeight="1" spans="2:5" x14ac:dyDescent="0.25">
      <c r="B3" s="3" t="s">
        <v>2</v>
      </c>
      <c r="C3" s="3" t="s">
        <v>3</v>
      </c>
      <c r="D3" s="3" t="s">
        <v>4</v>
      </c>
      <c r="E3" s="3" t="s">
        <v>5</v>
      </c>
    </row>
    <row r="4" ht="19" customHeight="1" spans="2:5" x14ac:dyDescent="0.25">
      <c r="B4" s="4" t="s">
        <v>6</v>
      </c>
      <c r="C4" s="5">
        <f>'原価の予測'!C4</f>
      </c>
      <c r="D4" s="5">
        <f>'原価の予測'!D4</f>
      </c>
      <c r="E4" s="2" t="s">
        <v>7</v>
      </c>
    </row>
    <row r="5" ht="19" customHeight="1" spans="2:5" x14ac:dyDescent="0.25">
      <c r="B5" s="4" t="s">
        <v>8</v>
      </c>
      <c r="C5" s="5">
        <f>'原価の予測'!C5</f>
      </c>
      <c r="D5" s="5">
        <f>'原価の予測'!D5</f>
      </c>
      <c r="E5" s="2" t="s">
        <v>9</v>
      </c>
    </row>
    <row r="6" ht="19" customHeight="1" spans="2:6" x14ac:dyDescent="0.25">
      <c r="B6" s="4" t="s">
        <v>10</v>
      </c>
      <c r="C6" s="5">
        <f>'原価の予測'!C6</f>
      </c>
      <c r="E6" s="3" t="s">
        <v>11</v>
      </c>
      <c r="F6" s="5">
        <f>'原価の予測'!F6</f>
      </c>
    </row>
    <row r="7" ht="19" customHeight="1" spans="2:5" x14ac:dyDescent="0.25">
      <c r="B7" s="4" t="s">
        <v>12</v>
      </c>
      <c r="C7" s="5">
        <f>'原価の予測'!C7</f>
      </c>
      <c r="E7" s="2" t="s">
        <v>9</v>
      </c>
    </row>
    <row r="8" ht="19" customHeight="1" spans="2:6" x14ac:dyDescent="0.25">
      <c r="B8" s="3" t="s">
        <v>13</v>
      </c>
      <c r="C8" s="3" t="s">
        <v>14</v>
      </c>
      <c r="D8" s="3" t="s">
        <v>15</v>
      </c>
      <c r="E8" s="3" t="s">
        <v>16</v>
      </c>
      <c r="F8" s="3" t="s">
        <v>17</v>
      </c>
    </row>
    <row r="9" ht="19" customHeight="1" spans="2:6" x14ac:dyDescent="0.25">
      <c r="B9" s="6" t="s">
        <v>19</v>
      </c>
      <c r="C9" s="6" t="s">
        <v>20</v>
      </c>
      <c r="D9" s="6" t="s">
        <v>21</v>
      </c>
      <c r="E9" s="6" t="s">
        <v>22</v>
      </c>
      <c r="F9" s="6" t="s">
        <v>23</v>
      </c>
    </row>
    <row r="10" ht="19" customHeight="1" spans="2:6" x14ac:dyDescent="0.25">
      <c r="B10" s="4" t="s">
        <v>24</v>
      </c>
      <c r="C10" s="19">
        <f>(D4-D5)/(C4-C5)</f>
      </c>
      <c r="D10" s="19">
        <f>C7</f>
      </c>
      <c r="E10" s="19">
        <f>C10-D10</f>
      </c>
      <c r="F10" s="2" t="s">
        <v>25</v>
      </c>
    </row>
    <row r="11" ht="19" customHeight="1" spans="2:6" x14ac:dyDescent="0.25">
      <c r="B11" s="4" t="s">
        <v>26</v>
      </c>
      <c r="C11" s="19">
        <f>D4-C10*C4</f>
      </c>
      <c r="D11" s="19">
        <f>C6</f>
      </c>
      <c r="E11" s="19">
        <f>C11-D11</f>
      </c>
      <c r="F11" s="2" t="s">
        <v>27</v>
      </c>
    </row>
    <row r="12" ht="19" customHeight="1" spans="2:6" x14ac:dyDescent="0.25">
      <c r="B12" s="9" t="s">
        <v>28</v>
      </c>
      <c r="C12" s="20">
        <f>C11+C10*$F$6</f>
      </c>
      <c r="D12" s="20">
        <f>D11+D10*$F$6</f>
      </c>
      <c r="E12" s="20">
        <f>C12-D12</f>
      </c>
      <c r="F12" s="11" t="s">
        <v>29</v>
      </c>
    </row>
    <row r="13" ht="19" customHeight="1" spans="2:6" x14ac:dyDescent="0.25">
      <c r="B13" s="4" t="s">
        <v>30</v>
      </c>
      <c r="C13" s="19">
        <f>C12/$F$6</f>
      </c>
      <c r="D13" s="19">
        <f>D12/$F$6</f>
      </c>
      <c r="E13" s="19">
        <f>C13-D13</f>
      </c>
      <c r="F13" s="2" t="s">
        <v>23</v>
      </c>
    </row>
    <row r="14" ht="19" customHeight="1" spans="2:6" x14ac:dyDescent="0.25">
      <c r="B14" s="4" t="s">
        <v>31</v>
      </c>
      <c r="C14" s="19">
        <f>C11+C10*C5</f>
      </c>
      <c r="D14" s="19">
        <f>D11+D10*C5</f>
      </c>
      <c r="E14" s="19">
        <f>C14-D14</f>
      </c>
      <c r="F14" s="2" t="s">
        <v>32</v>
      </c>
    </row>
    <row r="15" ht="19" customHeight="1" spans="2:6" x14ac:dyDescent="0.25">
      <c r="B15" s="4" t="s">
        <v>33</v>
      </c>
      <c r="C15" s="19">
        <f>C11+C10*C4</f>
      </c>
      <c r="D15" s="19">
        <f>D11+D10*C4</f>
      </c>
      <c r="E15" s="19">
        <f>C15-D15</f>
      </c>
      <c r="F15" s="2" t="s">
        <v>34</v>
      </c>
    </row>
    <row r="16" ht="19" customHeight="1" x14ac:dyDescent="0.25"/>
    <row r="17" ht="19" customHeight="1" spans="2:4" x14ac:dyDescent="0.25">
      <c r="B17" s="12" t="s">
        <v>35</v>
      </c>
      <c r="C17" s="12"/>
      <c r="D17" s="12"/>
    </row>
    <row r="18" ht="19" customHeight="1" spans="2:4" x14ac:dyDescent="0.25">
      <c r="B18" s="3" t="s">
        <v>36</v>
      </c>
      <c r="C18" s="3" t="s">
        <v>37</v>
      </c>
      <c r="D18" s="3" t="s">
        <v>38</v>
      </c>
    </row>
    <row r="19" ht="19" customHeight="1" spans="2:4" x14ac:dyDescent="0.25">
      <c r="B19" s="4" t="s">
        <v>39</v>
      </c>
      <c r="C19" s="21">
        <f>E12/D12</f>
      </c>
      <c r="D19" s="2" t="s">
        <v>40</v>
      </c>
    </row>
    <row r="20" ht="19" customHeight="1" spans="2:4" x14ac:dyDescent="0.25">
      <c r="B20" s="4" t="s">
        <v>41</v>
      </c>
      <c r="C20" s="22">
        <f>C10/D10</f>
      </c>
      <c r="D20" s="2" t="s">
        <v>23</v>
      </c>
    </row>
    <row r="21" ht="19" customHeight="1" spans="2:4" x14ac:dyDescent="0.25">
      <c r="B21" s="4" t="s">
        <v>42</v>
      </c>
      <c r="C21" s="21">
        <f>C11/D11</f>
      </c>
      <c r="D21" s="2" t="s">
        <v>43</v>
      </c>
    </row>
    <row r="23" spans="1:6" x14ac:dyDescent="0.25">
      <c r="A23" s="23" t="s">
        <v>53</v>
      </c>
      <c r="B23" s="23"/>
      <c r="C23" s="23"/>
      <c r="D23" s="23"/>
      <c r="E23" s="23"/>
      <c r="F23" s="23"/>
    </row>
    <row r="25" spans="1:1" x14ac:dyDescent="0.25">
      <c r="A25" s="16" t="s">
        <v>45</v>
      </c>
    </row>
    <row r="26" ht="34" customHeight="1" spans="1:6" x14ac:dyDescent="0.25">
      <c r="A26" s="17" t="s">
        <v>46</v>
      </c>
      <c r="B26" s="17"/>
      <c r="C26" s="17"/>
      <c r="D26" s="17"/>
      <c r="E26" s="17"/>
      <c r="F26" s="17"/>
    </row>
    <row r="27" ht="34" customHeight="1" spans="1:6" x14ac:dyDescent="0.25">
      <c r="A27" s="17" t="s">
        <v>47</v>
      </c>
      <c r="B27" s="17"/>
      <c r="C27" s="17"/>
      <c r="D27" s="17"/>
      <c r="E27" s="17"/>
      <c r="F27" s="17"/>
    </row>
    <row r="28" ht="34" customHeight="1" spans="1:6" x14ac:dyDescent="0.25">
      <c r="A28" s="17" t="s">
        <v>48</v>
      </c>
      <c r="B28" s="17"/>
      <c r="C28" s="17"/>
      <c r="D28" s="17"/>
      <c r="E28" s="17"/>
      <c r="F28" s="17"/>
    </row>
    <row r="29" ht="34" customHeight="1" spans="1:6" x14ac:dyDescent="0.25">
      <c r="A29" s="17" t="s">
        <v>49</v>
      </c>
      <c r="B29" s="17"/>
      <c r="C29" s="17"/>
      <c r="D29" s="17"/>
      <c r="E29" s="17"/>
      <c r="F29" s="17"/>
    </row>
    <row r="30" ht="34" customHeight="1" spans="1:6" x14ac:dyDescent="0.25">
      <c r="A30" s="17" t="s">
        <v>50</v>
      </c>
      <c r="B30" s="17"/>
      <c r="C30" s="17"/>
      <c r="D30" s="17"/>
      <c r="E30" s="17"/>
      <c r="F30" s="17"/>
    </row>
    <row r="31" ht="34" customHeight="1" spans="1:6" x14ac:dyDescent="0.25">
      <c r="A31" s="17" t="s">
        <v>51</v>
      </c>
      <c r="B31" s="17"/>
      <c r="C31" s="17"/>
      <c r="D31" s="17"/>
      <c r="E31" s="17"/>
      <c r="F31" s="17"/>
    </row>
    <row r="33" spans="1:1" x14ac:dyDescent="0.25">
      <c r="A33" s="18" t="s">
        <v>52</v>
      </c>
    </row>
  </sheetData>
  <mergeCells count="10">
    <mergeCell ref="A1:F1"/>
    <mergeCell ref="A2:F2"/>
    <mergeCell ref="B17:D17"/>
    <mergeCell ref="A23:F23"/>
    <mergeCell ref="A26:F26"/>
    <mergeCell ref="A27:F27"/>
    <mergeCell ref="A28:F28"/>
    <mergeCell ref="A29:F29"/>
    <mergeCell ref="A30:F30"/>
    <mergeCell ref="A31:F31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原価の予測</vt:lpstr>
      <vt:lpstr>原価の予測_答え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