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予算スラック" state="visible" r:id="rId4"/>
    <sheet sheetId="2" name="予算スラック_答え" state="visible" r:id="rId5"/>
  </sheets>
  <calcPr calcId="171027"/>
</workbook>
</file>

<file path=xl/sharedStrings.xml><?xml version="1.0" encoding="utf-8"?>
<sst xmlns="http://schemas.openxmlformats.org/spreadsheetml/2006/main" count="115" uniqueCount="53">
  <si>
    <t>Oceanic Foods — 部門の「保険」が、全社の予算をどれだけ緩めるか</t>
  </si>
  <si>
    <t>単位: 千USD。★本音＝各部門が心の中で見込んでいる数字。率＝提出前に上乗せ（売上は割り引き）する幅。</t>
  </si>
  <si>
    <t>部門</t>
  </si>
  <si>
    <t>本音の見込み</t>
  </si>
  <si>
    <t>保険（%）</t>
  </si>
  <si>
    <t>提出する予算</t>
  </si>
  <si>
    <t>隠れた分</t>
  </si>
  <si>
    <t>どちらへ振るか</t>
  </si>
  <si>
    <t>判定</t>
  </si>
  <si>
    <t>(1)</t>
  </si>
  <si>
    <t>(2)</t>
  </si>
  <si>
    <t>(3)</t>
  </si>
  <si>
    <t>(4)</t>
  </si>
  <si>
    <t>(5)=|(2)-(4)|</t>
  </si>
  <si>
    <t/>
  </si>
  <si>
    <t>営業部（売上）</t>
  </si>
  <si>
    <t>★目標を低くしておけば達成しやすい</t>
  </si>
  <si>
    <t>製造部（費用）</t>
  </si>
  <si>
    <t>予算が余れば「よくやった」になる</t>
  </si>
  <si>
    <t>管理部門（費用）</t>
  </si>
  <si>
    <t>★率がいちばん大きい</t>
  </si>
  <si>
    <t>全社の営業利益</t>
  </si>
  <si>
    <t>本音どおりなら</t>
  </si>
  <si>
    <t>提出予算どおりなら</t>
  </si>
  <si>
    <t>差</t>
  </si>
  <si>
    <t>意味</t>
  </si>
  <si>
    <t>売上</t>
  </si>
  <si>
    <t>費用（製造＋管理）</t>
  </si>
  <si>
    <t>営業利益</t>
  </si>
  <si>
    <t>★予算は本音より低く出ている</t>
  </si>
  <si>
    <t>【スラックの中身】</t>
  </si>
  <si>
    <t>見るもの</t>
  </si>
  <si>
    <t>値</t>
  </si>
  <si>
    <t>売上側に隠れた分</t>
  </si>
  <si>
    <t>目標を下げて達成しやすくした</t>
  </si>
  <si>
    <t>費用側に上乗せされた分</t>
  </si>
  <si>
    <t>使い切らなくても済むようにした</t>
  </si>
  <si>
    <t>予算スラック 合計</t>
  </si>
  <si>
    <t>★F14と一致する</t>
  </si>
  <si>
    <t>スラック ÷ 本音の営業利益</t>
  </si>
  <si>
    <t>★ここが大きいほど予算が形骸化</t>
  </si>
  <si>
    <t>本音どおり着地したときの予算達成率</t>
  </si>
  <si>
    <t>何もしなくても達成できてしまう</t>
  </si>
  <si>
    <t>スラック ÷ 本音の売上</t>
  </si>
  <si>
    <t>使い方 ── 薄い色の欄が空いています。そこに =C6-C7 のような式を自分で入れてください。右端の「判定」列に ○ が出れば正解です。詰まったら下のタブ「予算スラック_答え」を開くと式が見られます。青い文字の欄（前提の数字）を書き換えると、答えの側も一緒に動くので、自分の数字でも練習できます。</t>
  </si>
  <si>
    <t>【解説】予算スラック</t>
  </si>
  <si>
    <t>誰も嘘をついていません。営業部は5%低めに、製造部は4%多めに、管理部門は6%多めに出しただけ。1部門ずつ見れば「少し慎重に見積もった」程度です。ところが3つを足すと C20 の 1,032 になり、これは本音の営業利益 2,400 の43%（C21）にあたります。</t>
  </si>
  <si>
    <t>方向が違うのに、効果は同じ向きに積み上がります。売上は低く（E7 の式は *(1-D7/100)）、費用は高く（E8 は *(1+D8/100)）。どちらも「予算の営業利益を小さく見せる」方向に効きます。だから足し算で溜まっていきます。</t>
  </si>
  <si>
    <t>22行目を見てください。本音どおりに着地しただけで、予算達成率は 1.75倍。誰も特別なことをしていないのに、全社が「予算を大幅超過」になります。これが予算スラックの怖いところで、達成率という数字が実力を測らなくなります。</t>
  </si>
  <si>
    <t>18行目と19行目で、隠れ場所が違うことも見てください。売上側に600、費用側に432。売上側は「目標が低い」、費用側は「使い切らなくてよい」という別の形で現れます。費用側のスラックは、使い切ろうとする無駄遣い（年度末の駆け込み）を生むこともあります。</t>
  </si>
  <si>
    <t>試してみてください。D7・D8・D9 をすべて 0 にすると、スラックは消え、提出予算と本音が一致します。逆に、それぞれ 10 にすると スラックは 2,160 に膨らみ、本音の営業利益 2,400 に迫ります。各部門がたった10%ずつ「保険」をかけただけで、予算が意味を失う水準に達します。</t>
  </si>
  <si>
    <t>さわる管理会計 Day14 — 予算スラック ／ https://sawaru.world/kanri/day14-1</t>
  </si>
  <si>
    <t>このシートは答えです。式が全部入っています。前提の数字は「予算スラック」シートを見ているので、あちらを書き換えるとこちらも動きます。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</si>
</sst>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#,##0.00&quot;倍&quot;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4" fillId="5" borderId="1" xfId="0" applyNumberFormat="1" applyFont="1" applyFill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4" fillId="0" borderId="1" xfId="0" applyNumberFormat="1" applyFont="1" applyBorder="1" applyAlignment="1">
      <alignment vertical="center"/>
    </xf>
    <xf numFmtId="3" fontId="3" fillId="6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7.1" customWidth="1"/>
    <col min="3" max="3" width="20" customWidth="1"/>
    <col min="4" max="4" width="15.7" customWidth="1"/>
    <col min="5" max="6" width="20" customWidth="1"/>
    <col min="7" max="7" width="45.7" customWidth="1"/>
    <col min="8" max="8" width="12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x14ac:dyDescent="0.25"/>
    <row r="5" ht="19" customHeight="1" spans="2:8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ht="19" customHeight="1" spans="2:7" x14ac:dyDescent="0.25"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</row>
    <row r="7" ht="19" customHeight="1" spans="2:8" x14ac:dyDescent="0.25">
      <c r="B7" s="5" t="s">
        <v>15</v>
      </c>
      <c r="C7" s="6">
        <v>12000</v>
      </c>
      <c r="D7" s="6">
        <v>5</v>
      </c>
      <c r="E7" s="7"/>
      <c r="F7" s="7"/>
      <c r="G7" s="2" t="s">
        <v>16</v>
      </c>
      <c r="H7" s="8">
        <f>IF(OR(E7="",F7=""),"",IF(AND(ABS(E7-'予算スラック_答え'!E7)&lt;=MAX(0.5,ABS('予算スラック_答え'!E7)*0.0005),ABS(F7-'予算スラック_答え'!F7)&lt;=MAX(0.5,ABS('予算スラック_答え'!F7)*0.0005)),"○","もう一度"))</f>
      </c>
    </row>
    <row r="8" ht="19" customHeight="1" spans="2:8" x14ac:dyDescent="0.25">
      <c r="B8" s="5" t="s">
        <v>17</v>
      </c>
      <c r="C8" s="6">
        <v>7200</v>
      </c>
      <c r="D8" s="6">
        <v>4</v>
      </c>
      <c r="E8" s="7"/>
      <c r="F8" s="7"/>
      <c r="G8" s="2" t="s">
        <v>18</v>
      </c>
      <c r="H8" s="8">
        <f>IF(OR(E8="",F8=""),"",IF(AND(ABS(E8-'予算スラック_答え'!E8)&lt;=MAX(0.5,ABS('予算スラック_答え'!E8)*0.0005),ABS(F8-'予算スラック_答え'!F8)&lt;=MAX(0.5,ABS('予算スラック_答え'!F8)*0.0005)),"○","もう一度"))</f>
      </c>
    </row>
    <row r="9" ht="19" customHeight="1" spans="2:8" x14ac:dyDescent="0.25">
      <c r="B9" s="5" t="s">
        <v>19</v>
      </c>
      <c r="C9" s="6">
        <v>2400</v>
      </c>
      <c r="D9" s="6">
        <v>6</v>
      </c>
      <c r="E9" s="7"/>
      <c r="F9" s="7"/>
      <c r="G9" s="2" t="s">
        <v>20</v>
      </c>
      <c r="H9" s="8">
        <f>IF(OR(E9="",F9=""),"",IF(AND(ABS(E9-'予算スラック_答え'!E9)&lt;=MAX(0.5,ABS('予算スラック_答え'!E9)*0.0005),ABS(F9-'予算スラック_答え'!F9)&lt;=MAX(0.5,ABS('予算スラック_答え'!F9)*0.0005)),"○","もう一度"))</f>
      </c>
    </row>
    <row r="10" ht="19" customHeight="1" x14ac:dyDescent="0.25"/>
    <row r="11" ht="19" customHeight="1" spans="2:7" x14ac:dyDescent="0.25">
      <c r="B11" s="3" t="s">
        <v>21</v>
      </c>
      <c r="C11" s="3" t="s">
        <v>22</v>
      </c>
      <c r="D11" s="3" t="s">
        <v>14</v>
      </c>
      <c r="E11" s="3" t="s">
        <v>23</v>
      </c>
      <c r="F11" s="3" t="s">
        <v>24</v>
      </c>
      <c r="G11" s="3" t="s">
        <v>25</v>
      </c>
    </row>
    <row r="12" ht="19" customHeight="1" spans="2:8" x14ac:dyDescent="0.25">
      <c r="B12" s="5" t="s">
        <v>26</v>
      </c>
      <c r="C12" s="7"/>
      <c r="E12" s="7"/>
      <c r="F12" s="7"/>
      <c r="G12" s="2" t="s">
        <v>14</v>
      </c>
      <c r="H12" s="8">
        <f>IF(OR(C12="",E12="",F12=""),"",IF(AND(ABS(C12-'予算スラック_答え'!C12)&lt;=MAX(0.5,ABS('予算スラック_答え'!C12)*0.0005),ABS(E12-'予算スラック_答え'!E12)&lt;=MAX(0.5,ABS('予算スラック_答え'!E12)*0.0005),ABS(F12-'予算スラック_答え'!F12)&lt;=MAX(0.5,ABS('予算スラック_答え'!F12)*0.0005)),"○","もう一度"))</f>
      </c>
    </row>
    <row r="13" ht="19" customHeight="1" spans="2:8" x14ac:dyDescent="0.25">
      <c r="B13" s="5" t="s">
        <v>27</v>
      </c>
      <c r="C13" s="7"/>
      <c r="E13" s="7"/>
      <c r="F13" s="7"/>
      <c r="G13" s="2" t="s">
        <v>14</v>
      </c>
      <c r="H13" s="8">
        <f>IF(OR(C13="",E13="",F13=""),"",IF(AND(ABS(C13-'予算スラック_答え'!C13)&lt;=MAX(0.5,ABS('予算スラック_答え'!C13)*0.0005),ABS(E13-'予算スラック_答え'!E13)&lt;=MAX(0.5,ABS('予算スラック_答え'!E13)*0.0005),ABS(F13-'予算スラック_答え'!F13)&lt;=MAX(0.5,ABS('予算スラック_答え'!F13)*0.0005)),"○","もう一度"))</f>
      </c>
    </row>
    <row r="14" ht="19" customHeight="1" spans="2:8" x14ac:dyDescent="0.25">
      <c r="B14" s="9" t="s">
        <v>28</v>
      </c>
      <c r="C14" s="10"/>
      <c r="E14" s="10"/>
      <c r="F14" s="10"/>
      <c r="G14" s="11" t="s">
        <v>29</v>
      </c>
      <c r="H14" s="8">
        <f>IF(OR(C14="",E14="",F14=""),"",IF(AND(ABS(C14-'予算スラック_答え'!C14)&lt;=MAX(0.5,ABS('予算スラック_答え'!C14)*0.0005),ABS(E14-'予算スラック_答え'!E14)&lt;=MAX(0.5,ABS('予算スラック_答え'!E14)*0.0005),ABS(F14-'予算スラック_答え'!F14)&lt;=MAX(0.5,ABS('予算スラック_答え'!F14)*0.0005)),"○","もう一度"))</f>
      </c>
    </row>
    <row r="15" ht="19" customHeight="1" x14ac:dyDescent="0.25"/>
    <row r="16" ht="19" customHeight="1" spans="2:5" x14ac:dyDescent="0.25">
      <c r="B16" s="12" t="s">
        <v>30</v>
      </c>
      <c r="C16" s="12"/>
      <c r="D16" s="12"/>
      <c r="E16" s="12"/>
    </row>
    <row r="17" ht="19" customHeight="1" spans="2:5" x14ac:dyDescent="0.25">
      <c r="B17" s="3" t="s">
        <v>31</v>
      </c>
      <c r="C17" s="3" t="s">
        <v>32</v>
      </c>
      <c r="D17" s="3" t="s">
        <v>14</v>
      </c>
      <c r="E17" s="3" t="s">
        <v>25</v>
      </c>
    </row>
    <row r="18" ht="19" customHeight="1" spans="2:8" x14ac:dyDescent="0.25">
      <c r="B18" s="5" t="s">
        <v>33</v>
      </c>
      <c r="C18" s="7"/>
      <c r="E18" s="2" t="s">
        <v>34</v>
      </c>
      <c r="H18" s="8">
        <f>IF(C18="","",IF(ABS(C18-'予算スラック_答え'!C18)&lt;=MAX(0.5,ABS('予算スラック_答え'!C18)*0.0005),"○","もう一度"))</f>
      </c>
    </row>
    <row r="19" ht="19" customHeight="1" spans="2:8" x14ac:dyDescent="0.25">
      <c r="B19" s="5" t="s">
        <v>35</v>
      </c>
      <c r="C19" s="7"/>
      <c r="E19" s="2" t="s">
        <v>36</v>
      </c>
      <c r="H19" s="8">
        <f>IF(C19="","",IF(ABS(C19-'予算スラック_答え'!C19)&lt;=MAX(0.5,ABS('予算スラック_答え'!C19)*0.0005),"○","もう一度"))</f>
      </c>
    </row>
    <row r="20" ht="19" customHeight="1" spans="2:8" x14ac:dyDescent="0.25">
      <c r="B20" s="9" t="s">
        <v>37</v>
      </c>
      <c r="C20" s="10"/>
      <c r="E20" s="11" t="s">
        <v>38</v>
      </c>
      <c r="H20" s="8">
        <f>IF(C20="","",IF(ABS(C20-'予算スラック_答え'!C20)&lt;=MAX(0.5,ABS('予算スラック_答え'!C20)*0.0005),"○","もう一度"))</f>
      </c>
    </row>
    <row r="21" ht="19" customHeight="1" spans="2:8" x14ac:dyDescent="0.25">
      <c r="B21" s="5" t="s">
        <v>39</v>
      </c>
      <c r="C21" s="13"/>
      <c r="E21" s="2" t="s">
        <v>40</v>
      </c>
      <c r="H21" s="8">
        <f>IF(C21="","",IF(ABS(C21-'予算スラック_答え'!C21)&lt;=MAX(0.5,ABS('予算スラック_答え'!C21)*0.0005),"○","もう一度"))</f>
      </c>
    </row>
    <row r="22" ht="19" customHeight="1" spans="2:8" x14ac:dyDescent="0.25">
      <c r="B22" s="5" t="s">
        <v>41</v>
      </c>
      <c r="C22" s="14"/>
      <c r="E22" s="2" t="s">
        <v>42</v>
      </c>
      <c r="H22" s="8">
        <f>IF(C22="","",IF(ABS(C22-'予算スラック_答え'!C22)&lt;=MAX(0.5,ABS('予算スラック_答え'!C22)*0.0005),"○","もう一度"))</f>
      </c>
    </row>
    <row r="23" ht="19" customHeight="1" spans="2:8" x14ac:dyDescent="0.25">
      <c r="B23" s="5" t="s">
        <v>43</v>
      </c>
      <c r="C23" s="13"/>
      <c r="E23" s="2" t="s">
        <v>14</v>
      </c>
      <c r="H23" s="8">
        <f>IF(C23="","",IF(ABS(C23-'予算スラック_答え'!C23)&lt;=MAX(0.5,ABS('予算スラック_答え'!C23)*0.0005),"○","もう一度"))</f>
      </c>
    </row>
    <row r="25" ht="46" customHeight="1" spans="1:8" x14ac:dyDescent="0.25">
      <c r="A25" s="15" t="s">
        <v>44</v>
      </c>
      <c r="B25" s="15"/>
      <c r="C25" s="15"/>
      <c r="D25" s="15"/>
      <c r="E25" s="15"/>
      <c r="F25" s="15"/>
      <c r="G25" s="15"/>
      <c r="H25" s="15"/>
    </row>
    <row r="27" spans="1:1" x14ac:dyDescent="0.25">
      <c r="A27" s="16" t="s">
        <v>45</v>
      </c>
    </row>
    <row r="28" ht="34" customHeight="1" spans="1:7" x14ac:dyDescent="0.25">
      <c r="A28" s="17" t="s">
        <v>46</v>
      </c>
      <c r="B28" s="17"/>
      <c r="C28" s="17"/>
      <c r="D28" s="17"/>
      <c r="E28" s="17"/>
      <c r="F28" s="17"/>
      <c r="G28" s="17"/>
    </row>
    <row r="29" ht="34" customHeight="1" spans="1:7" x14ac:dyDescent="0.25">
      <c r="A29" s="17" t="s">
        <v>47</v>
      </c>
      <c r="B29" s="17"/>
      <c r="C29" s="17"/>
      <c r="D29" s="17"/>
      <c r="E29" s="17"/>
      <c r="F29" s="17"/>
      <c r="G29" s="17"/>
    </row>
    <row r="30" ht="34" customHeight="1" spans="1:7" x14ac:dyDescent="0.25">
      <c r="A30" s="17" t="s">
        <v>48</v>
      </c>
      <c r="B30" s="17"/>
      <c r="C30" s="17"/>
      <c r="D30" s="17"/>
      <c r="E30" s="17"/>
      <c r="F30" s="17"/>
      <c r="G30" s="17"/>
    </row>
    <row r="31" ht="34" customHeight="1" spans="1:7" x14ac:dyDescent="0.25">
      <c r="A31" s="17" t="s">
        <v>49</v>
      </c>
      <c r="B31" s="17"/>
      <c r="C31" s="17"/>
      <c r="D31" s="17"/>
      <c r="E31" s="17"/>
      <c r="F31" s="17"/>
      <c r="G31" s="17"/>
    </row>
    <row r="32" ht="34" customHeight="1" spans="1:7" x14ac:dyDescent="0.25">
      <c r="A32" s="17" t="s">
        <v>50</v>
      </c>
      <c r="B32" s="17"/>
      <c r="C32" s="17"/>
      <c r="D32" s="17"/>
      <c r="E32" s="17"/>
      <c r="F32" s="17"/>
      <c r="G32" s="17"/>
    </row>
    <row r="34" spans="1:1" x14ac:dyDescent="0.25">
      <c r="A34" s="18" t="s">
        <v>51</v>
      </c>
    </row>
  </sheetData>
  <mergeCells count="9">
    <mergeCell ref="A1:G1"/>
    <mergeCell ref="A2:G2"/>
    <mergeCell ref="B16:E16"/>
    <mergeCell ref="A25:H25"/>
    <mergeCell ref="A28:G28"/>
    <mergeCell ref="A29:G29"/>
    <mergeCell ref="A30:G30"/>
    <mergeCell ref="A31:G31"/>
    <mergeCell ref="A32:G32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27.1" customWidth="1"/>
    <col min="3" max="3" width="20" customWidth="1"/>
    <col min="4" max="4" width="15.7" customWidth="1"/>
    <col min="5" max="6" width="20" customWidth="1"/>
    <col min="7" max="7" width="45.7" customWidth="1"/>
  </cols>
  <sheetData>
    <row r="1" ht="19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9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19" customHeight="1" x14ac:dyDescent="0.25"/>
    <row r="4" ht="19" customHeight="1" x14ac:dyDescent="0.25"/>
    <row r="5" ht="19" customHeight="1" spans="2:7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ht="19" customHeight="1" spans="2:7" x14ac:dyDescent="0.25"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</row>
    <row r="7" ht="19" customHeight="1" spans="2:7" x14ac:dyDescent="0.25">
      <c r="B7" s="5" t="s">
        <v>15</v>
      </c>
      <c r="C7" s="6">
        <f>'予算スラック'!C7</f>
      </c>
      <c r="D7" s="6">
        <f>'予算スラック'!D7</f>
      </c>
      <c r="E7" s="19">
        <f>C7*(1-D7/100)</f>
      </c>
      <c r="F7" s="19">
        <f>C7-E7</f>
      </c>
      <c r="G7" s="2" t="s">
        <v>16</v>
      </c>
    </row>
    <row r="8" ht="19" customHeight="1" spans="2:7" x14ac:dyDescent="0.25">
      <c r="B8" s="5" t="s">
        <v>17</v>
      </c>
      <c r="C8" s="6">
        <f>'予算スラック'!C8</f>
      </c>
      <c r="D8" s="6">
        <f>'予算スラック'!D8</f>
      </c>
      <c r="E8" s="19">
        <f>C8*(1+D8/100)</f>
      </c>
      <c r="F8" s="19">
        <f>E8-C8</f>
      </c>
      <c r="G8" s="2" t="s">
        <v>18</v>
      </c>
    </row>
    <row r="9" ht="19" customHeight="1" spans="2:7" x14ac:dyDescent="0.25">
      <c r="B9" s="5" t="s">
        <v>19</v>
      </c>
      <c r="C9" s="6">
        <f>'予算スラック'!C9</f>
      </c>
      <c r="D9" s="6">
        <f>'予算スラック'!D9</f>
      </c>
      <c r="E9" s="19">
        <f>C9*(1+D9/100)</f>
      </c>
      <c r="F9" s="19">
        <f>E9-C9</f>
      </c>
      <c r="G9" s="2" t="s">
        <v>20</v>
      </c>
    </row>
    <row r="10" ht="19" customHeight="1" x14ac:dyDescent="0.25"/>
    <row r="11" ht="19" customHeight="1" spans="2:7" x14ac:dyDescent="0.25">
      <c r="B11" s="3" t="s">
        <v>21</v>
      </c>
      <c r="C11" s="3" t="s">
        <v>22</v>
      </c>
      <c r="D11" s="3" t="s">
        <v>14</v>
      </c>
      <c r="E11" s="3" t="s">
        <v>23</v>
      </c>
      <c r="F11" s="3" t="s">
        <v>24</v>
      </c>
      <c r="G11" s="3" t="s">
        <v>25</v>
      </c>
    </row>
    <row r="12" ht="19" customHeight="1" spans="2:7" x14ac:dyDescent="0.25">
      <c r="B12" s="5" t="s">
        <v>26</v>
      </c>
      <c r="C12" s="19">
        <f>C7</f>
      </c>
      <c r="E12" s="19">
        <f>E7</f>
      </c>
      <c r="F12" s="19">
        <f>C12-E12</f>
      </c>
      <c r="G12" s="2" t="s">
        <v>14</v>
      </c>
    </row>
    <row r="13" ht="19" customHeight="1" spans="2:7" x14ac:dyDescent="0.25">
      <c r="B13" s="5" t="s">
        <v>27</v>
      </c>
      <c r="C13" s="19">
        <f>C8+C9</f>
      </c>
      <c r="E13" s="19">
        <f>E8+E9</f>
      </c>
      <c r="F13" s="19">
        <f>E13-C13</f>
      </c>
      <c r="G13" s="2" t="s">
        <v>14</v>
      </c>
    </row>
    <row r="14" ht="19" customHeight="1" spans="2:7" x14ac:dyDescent="0.25">
      <c r="B14" s="9" t="s">
        <v>28</v>
      </c>
      <c r="C14" s="20">
        <f>C12-C13</f>
      </c>
      <c r="E14" s="20">
        <f>E12-E13</f>
      </c>
      <c r="F14" s="20">
        <f>C14-E14</f>
      </c>
      <c r="G14" s="11" t="s">
        <v>29</v>
      </c>
    </row>
    <row r="15" ht="19" customHeight="1" x14ac:dyDescent="0.25"/>
    <row r="16" ht="19" customHeight="1" spans="2:5" x14ac:dyDescent="0.25">
      <c r="B16" s="12" t="s">
        <v>30</v>
      </c>
      <c r="C16" s="12"/>
      <c r="D16" s="12"/>
      <c r="E16" s="12"/>
    </row>
    <row r="17" ht="19" customHeight="1" spans="2:5" x14ac:dyDescent="0.25">
      <c r="B17" s="3" t="s">
        <v>31</v>
      </c>
      <c r="C17" s="3" t="s">
        <v>32</v>
      </c>
      <c r="D17" s="3" t="s">
        <v>14</v>
      </c>
      <c r="E17" s="3" t="s">
        <v>25</v>
      </c>
    </row>
    <row r="18" ht="19" customHeight="1" spans="2:5" x14ac:dyDescent="0.25">
      <c r="B18" s="5" t="s">
        <v>33</v>
      </c>
      <c r="C18" s="19">
        <f>F7</f>
      </c>
      <c r="E18" s="2" t="s">
        <v>34</v>
      </c>
    </row>
    <row r="19" ht="19" customHeight="1" spans="2:5" x14ac:dyDescent="0.25">
      <c r="B19" s="5" t="s">
        <v>35</v>
      </c>
      <c r="C19" s="19">
        <f>F8+F9</f>
      </c>
      <c r="E19" s="2" t="s">
        <v>36</v>
      </c>
    </row>
    <row r="20" ht="19" customHeight="1" spans="2:5" x14ac:dyDescent="0.25">
      <c r="B20" s="9" t="s">
        <v>37</v>
      </c>
      <c r="C20" s="20">
        <f>C18+C19</f>
      </c>
      <c r="E20" s="11" t="s">
        <v>38</v>
      </c>
    </row>
    <row r="21" ht="19" customHeight="1" spans="2:5" x14ac:dyDescent="0.25">
      <c r="B21" s="5" t="s">
        <v>39</v>
      </c>
      <c r="C21" s="21">
        <f>C20/C14</f>
      </c>
      <c r="E21" s="2" t="s">
        <v>40</v>
      </c>
    </row>
    <row r="22" ht="19" customHeight="1" spans="2:5" x14ac:dyDescent="0.25">
      <c r="B22" s="5" t="s">
        <v>41</v>
      </c>
      <c r="C22" s="22">
        <f>C14/E14</f>
      </c>
      <c r="E22" s="2" t="s">
        <v>42</v>
      </c>
    </row>
    <row r="23" ht="19" customHeight="1" spans="2:5" x14ac:dyDescent="0.25">
      <c r="B23" s="5" t="s">
        <v>43</v>
      </c>
      <c r="C23" s="21">
        <f>C20/C7</f>
      </c>
      <c r="E23" s="2" t="s">
        <v>14</v>
      </c>
    </row>
    <row r="25" spans="1:7" x14ac:dyDescent="0.25">
      <c r="A25" s="23" t="s">
        <v>52</v>
      </c>
      <c r="B25" s="23"/>
      <c r="C25" s="23"/>
      <c r="D25" s="23"/>
      <c r="E25" s="23"/>
      <c r="F25" s="23"/>
      <c r="G25" s="23"/>
    </row>
    <row r="27" spans="1:1" x14ac:dyDescent="0.25">
      <c r="A27" s="16" t="s">
        <v>45</v>
      </c>
    </row>
    <row r="28" ht="34" customHeight="1" spans="1:7" x14ac:dyDescent="0.25">
      <c r="A28" s="17" t="s">
        <v>46</v>
      </c>
      <c r="B28" s="17"/>
      <c r="C28" s="17"/>
      <c r="D28" s="17"/>
      <c r="E28" s="17"/>
      <c r="F28" s="17"/>
      <c r="G28" s="17"/>
    </row>
    <row r="29" ht="34" customHeight="1" spans="1:7" x14ac:dyDescent="0.25">
      <c r="A29" s="17" t="s">
        <v>47</v>
      </c>
      <c r="B29" s="17"/>
      <c r="C29" s="17"/>
      <c r="D29" s="17"/>
      <c r="E29" s="17"/>
      <c r="F29" s="17"/>
      <c r="G29" s="17"/>
    </row>
    <row r="30" ht="34" customHeight="1" spans="1:7" x14ac:dyDescent="0.25">
      <c r="A30" s="17" t="s">
        <v>48</v>
      </c>
      <c r="B30" s="17"/>
      <c r="C30" s="17"/>
      <c r="D30" s="17"/>
      <c r="E30" s="17"/>
      <c r="F30" s="17"/>
      <c r="G30" s="17"/>
    </row>
    <row r="31" ht="34" customHeight="1" spans="1:7" x14ac:dyDescent="0.25">
      <c r="A31" s="17" t="s">
        <v>49</v>
      </c>
      <c r="B31" s="17"/>
      <c r="C31" s="17"/>
      <c r="D31" s="17"/>
      <c r="E31" s="17"/>
      <c r="F31" s="17"/>
      <c r="G31" s="17"/>
    </row>
    <row r="32" ht="34" customHeight="1" spans="1:7" x14ac:dyDescent="0.25">
      <c r="A32" s="17" t="s">
        <v>50</v>
      </c>
      <c r="B32" s="17"/>
      <c r="C32" s="17"/>
      <c r="D32" s="17"/>
      <c r="E32" s="17"/>
      <c r="F32" s="17"/>
      <c r="G32" s="17"/>
    </row>
    <row r="34" spans="1:1" x14ac:dyDescent="0.25">
      <c r="A34" s="18" t="s">
        <v>51</v>
      </c>
    </row>
  </sheetData>
  <mergeCells count="9">
    <mergeCell ref="A1:G1"/>
    <mergeCell ref="A2:G2"/>
    <mergeCell ref="B16:E16"/>
    <mergeCell ref="A25:G25"/>
    <mergeCell ref="A28:G28"/>
    <mergeCell ref="A29:G29"/>
    <mergeCell ref="A30:G30"/>
    <mergeCell ref="A31:G31"/>
    <mergeCell ref="A32:G32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予算スラック</vt:lpstr>
      <vt:lpstr>予算スラック_答え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