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2つの戦略" state="visible" r:id="rId4"/>
    <sheet sheetId="2" name="2つの戦略_答え" state="visible" r:id="rId5"/>
  </sheets>
  <calcPr calcId="171027"/>
</workbook>
</file>

<file path=xl/sharedStrings.xml><?xml version="1.0" encoding="utf-8"?>
<sst xmlns="http://schemas.openxmlformats.org/spreadsheetml/2006/main" count="127" uniqueCount="63">
  <si>
    <t>ASTRA Manufacturing — 2つの戦略を数字にする</t>
  </si>
  <si>
    <t>単価は USD/個、数量は 千個、金額は 千USD。★値下げして量を取るか、値上げして単価を取るか。</t>
  </si>
  <si>
    <t>与件</t>
  </si>
  <si>
    <t>値</t>
  </si>
  <si>
    <t>メモ</t>
  </si>
  <si>
    <t>動かす率（%）</t>
  </si>
  <si>
    <t/>
  </si>
  <si>
    <t>現状の販売単価（USD/個）</t>
  </si>
  <si>
    <t>単価の変更幅（%）</t>
  </si>
  <si>
    <t>現状の販売数量（千個）</t>
  </si>
  <si>
    <t>戦略A：数量の増加率（%）</t>
  </si>
  <si>
    <t>変動費単価（USD/個）</t>
  </si>
  <si>
    <t>戦略B：数量の減少率（%）</t>
  </si>
  <si>
    <t>固定費（千USD）</t>
  </si>
  <si>
    <t>項目</t>
  </si>
  <si>
    <t>現状</t>
  </si>
  <si>
    <t>戦略A（値下げ・量）</t>
  </si>
  <si>
    <t>戦略B（値上げ・単価）</t>
  </si>
  <si>
    <t>何が起きているか</t>
  </si>
  <si>
    <t>判定</t>
  </si>
  <si>
    <t>(1)</t>
  </si>
  <si>
    <t>(2)</t>
  </si>
  <si>
    <t>(3)</t>
  </si>
  <si>
    <t>(4)</t>
  </si>
  <si>
    <t>販売単価（USD/個）</t>
  </si>
  <si>
    <t>★上げ下げの幅は同じ10%</t>
  </si>
  <si>
    <t>販売数量（千個）</t>
  </si>
  <si>
    <t>値下げなら増え、値上げなら減る</t>
  </si>
  <si>
    <t>売上高</t>
  </si>
  <si>
    <t>★戦略Aの方が売上は大きい</t>
  </si>
  <si>
    <t>変動費</t>
  </si>
  <si>
    <t>単価は動かない。数量だけが効く</t>
  </si>
  <si>
    <t>限界利益</t>
  </si>
  <si>
    <t>★固定費を回収する原資</t>
  </si>
  <si>
    <t>固定費</t>
  </si>
  <si>
    <t>★ここが動かないのが要点</t>
  </si>
  <si>
    <t>営業利益</t>
  </si>
  <si>
    <t>★売上がいちばん大きい戦略Aが、利益では負ける</t>
  </si>
  <si>
    <t>限界利益率</t>
  </si>
  <si>
    <t>★値下げすると率が落ちる</t>
  </si>
  <si>
    <t>損益分岐点の数量（千個）</t>
  </si>
  <si>
    <t>★何個売れば赤字を脱するか</t>
  </si>
  <si>
    <t>現状との営業利益の差</t>
  </si>
  <si>
    <t>★どちらを選ぶかの答え</t>
  </si>
  <si>
    <t>【比べる】</t>
  </si>
  <si>
    <t>見るもの</t>
  </si>
  <si>
    <t>意味</t>
  </si>
  <si>
    <t>現状の営業レバレッジ</t>
  </si>
  <si>
    <t>★売上が1%動くと利益が何%動くか</t>
  </si>
  <si>
    <t>戦略Aで必要だった数量増（%）</t>
  </si>
  <si>
    <t>25%では足りない</t>
  </si>
  <si>
    <t>1個あたり限界利益（現状）</t>
  </si>
  <si>
    <t>★値下げはここを直撃する</t>
  </si>
  <si>
    <t>使い方 ── 薄い色の欄が空いています。そこに =C6-C7 のような式を自分で入れてください。右端の「判定」列に ○ が出れば正解です。詰まったら下のタブ「2つの戦略_答え」を開くと式が見られます。青い文字の欄（前提の数字）を書き換えると、答えの側も一緒に動くので、自分の数字でも練習できます。</t>
  </si>
  <si>
    <t>【解説】2つの戦略</t>
  </si>
  <si>
    <t>売上がいちばん大きい戦略が、利益では負けます。12行目を見ると戦略Aの売上 4,500 が最大。ところが16行目の営業利益は、現状 800、戦略A 700、戦略B 900。売上が最大の戦略Aだけが、利益では現状を下回ります（D19 が −100）。逆に売上がいちばん小さい戦略Bが、利益では最大になります（E19 が ＋100）。売上の順位と利益の順位が、まるごと逆になっています。</t>
  </si>
  <si>
    <t>理由は25行目にあります。1個あたりの限界利益は 20 − 12 ＝ 8。ここから単価を10%（＝2）下げると、限界利益は8から6へ、25%も落ちます。単価の10%は、限界利益では25%です。だから数量を25%増やしても取り返せません。</t>
  </si>
  <si>
    <t>17行目（限界利益率）を横に読んでください。現状40%、戦略A 33.3%、戦略B 45.5%。値下げは率を下げ、値上げは率を上げます。そして15行目の固定費800はどの戦略でも動きません。率が下がったまま固定費を回収するには、数量でかなり無理をする必要があります。</t>
  </si>
  <si>
    <t>18行目（損益分岐点）も同じことを言っています。現状は100千個で黒字転換しますが、戦略Aでは133.3千個必要。値下げすると、赤字を脱するハードルそのものが上がります。</t>
  </si>
  <si>
    <t>23行目の営業レバレッジ 2.0倍は「売上が1%動くと営業利益が2%動く」という意味です。固定費の重い会社ほどこの数字は大きくなり、増収の効きも減収の痛みも大きくなります。戦略を選ぶ前に、自分がどれだけレバレッジの効いた構造にいるかを知るための数字です。</t>
  </si>
  <si>
    <t>試してみてください。F5（戦略Aの数量増加率）を 25 から 33.3 に上げてください。ちょうど現状の営業利益800に追いつきます（C24 がその必要な率です）。10%の値下げを埋めるには33%の数量増が要る──「値下げして量を取る」の重さが、この1セルで分かります。</t>
  </si>
  <si>
    <t>さわる管理会計 Day13 — 2つの戦略を数字にする ／ https://sawaru.world/kanri/day13-1</t>
  </si>
  <si>
    <t>このシートは答えです。式が全部入っています。前提の数字は「2つの戦略」シートを見ているので、あちらを書き換えるとこちらも動きます。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</si>
</sst>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quot;倍&quot;"/>
    <numFmt numFmtId="166" formatCode="#,##0.0"/>
  </numFmts>
  <fonts count="10" x14ac:knownFonts="1">
    <font>
      <color theme="1"/>
      <family val="2"/>
      <scheme val="minor"/>
      <sz val="11"/>
      <name val="Calibri"/>
    </font>
    <font>
      <b/>
      <color rgb="FF121820"/>
      <sz val="13"/>
      <name val="Yu Gothic"/>
    </font>
    <font>
      <color rgb="FF646A70"/>
      <sz val="9"/>
      <name val="Yu Gothic"/>
    </font>
    <font>
      <b/>
      <color rgb="FF121820"/>
      <sz val="10"/>
      <name val="Yu Gothic"/>
    </font>
    <font>
      <color rgb="FF121820"/>
      <sz val="10"/>
      <name val="Yu Gothic"/>
    </font>
    <font>
      <color rgb="FF1B4F8A"/>
      <sz val="10"/>
      <name val="Yu Gothic"/>
    </font>
    <font>
      <b/>
      <color rgb="FF2E7D46"/>
      <sz val="11"/>
      <name val="Yu Gothic"/>
    </font>
    <font>
      <b/>
      <color rgb="FF646A70"/>
      <sz val="9"/>
      <name val="Yu Gothic"/>
    </font>
    <font>
      <b/>
      <color rgb="FF121820"/>
      <sz val="11"/>
      <name val="Yu Gothic"/>
    </font>
    <font>
      <color rgb="FF646A70"/>
      <sz val="10"/>
      <name val="Yu Gothic"/>
    </font>
  </fonts>
  <fills count="7">
    <fill>
      <patternFill patternType="none"/>
    </fill>
    <fill>
      <patternFill patternType="gray125"/>
    </fill>
    <fill>
      <patternFill patternType="solid">
        <fgColor rgb="FFEDEAE1"/>
      </patternFill>
    </fill>
    <fill>
      <patternFill patternType="solid">
        <fgColor rgb="FFF7FAFD"/>
      </patternFill>
    </fill>
    <fill>
      <patternFill patternType="solid">
        <fgColor rgb="FFF1EFE7"/>
      </patternFill>
    </fill>
    <fill>
      <patternFill patternType="solid">
        <fgColor rgb="FFFBFAF6"/>
      </patternFill>
    </fill>
    <fill>
      <patternFill patternType="solid">
        <fgColor rgb="FFF6F4EC"/>
      </patternFill>
    </fill>
  </fills>
  <borders count="3">
    <border>
      <left/>
      <right/>
      <top/>
      <bottom/>
      <diagonal/>
    </border>
    <border>
      <left style="thin">
        <color rgb="FFD8D4CA"/>
      </left>
      <right style="thin">
        <color rgb="FFD8D4CA"/>
      </right>
      <top style="thin">
        <color rgb="FFD8D4CA"/>
      </top>
      <bottom style="thin">
        <color rgb="FFD8D4CA"/>
      </bottom>
      <diagonal/>
    </border>
    <border>
      <left style="thin">
        <color rgb="FFD8D4CA"/>
      </left>
      <right style="thin">
        <color rgb="FFD8D4CA"/>
      </right>
      <top style="medium">
        <color rgb="FF121820"/>
      </top>
      <bottom style="thin">
        <color rgb="FFD8D4CA"/>
      </bottom>
      <diagonal/>
    </border>
  </borders>
  <cellStyleXfs count="1">
    <xf numFmtId="0" fontId="0" fillId="0" borderId="0"/>
  </cellStyleXfs>
  <cellXfs count="26">
    <xf numFmtId="0" fontId="0" fillId="0" borderId="0" xfId="0"/>
    <xf numFmtId="0" fontId="1" fillId="0" borderId="1" xfId="0" applyFont="1" applyBorder="1" applyAlignment="1">
      <alignment vertical="center"/>
    </xf>
    <xf numFmtId="0" fontId="2" fillId="0" borderId="1" xfId="0" applyFont="1" applyBorder="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vertical="center"/>
    </xf>
    <xf numFmtId="3" fontId="5" fillId="3" borderId="1" xfId="0" applyNumberFormat="1" applyFont="1" applyFill="1" applyBorder="1" applyAlignment="1">
      <alignment vertical="center"/>
    </xf>
    <xf numFmtId="0" fontId="2" fillId="4" borderId="1" xfId="0" applyFont="1" applyFill="1" applyBorder="1" applyAlignment="1">
      <alignment horizontal="center" vertical="center"/>
    </xf>
    <xf numFmtId="3" fontId="4" fillId="5" borderId="1" xfId="0" applyNumberFormat="1" applyFont="1" applyFill="1" applyBorder="1" applyAlignment="1">
      <alignment vertical="center"/>
    </xf>
    <xf numFmtId="0" fontId="6" fillId="0" borderId="1" xfId="0" applyFont="1" applyBorder="1" applyAlignment="1">
      <alignment horizontal="center" vertical="center"/>
    </xf>
    <xf numFmtId="0" fontId="3" fillId="6" borderId="2" xfId="0" applyFont="1" applyFill="1" applyBorder="1" applyAlignment="1">
      <alignment vertical="center"/>
    </xf>
    <xf numFmtId="3" fontId="3" fillId="5" borderId="2" xfId="0" applyNumberFormat="1" applyFont="1" applyFill="1" applyBorder="1" applyAlignment="1">
      <alignment vertical="center"/>
    </xf>
    <xf numFmtId="0" fontId="7" fillId="6" borderId="2" xfId="0" applyFont="1" applyFill="1" applyBorder="1" applyAlignment="1">
      <alignment vertical="center" wrapText="1"/>
    </xf>
    <xf numFmtId="164" fontId="4" fillId="5" borderId="1" xfId="0" applyNumberFormat="1" applyFont="1" applyFill="1" applyBorder="1" applyAlignment="1">
      <alignment vertical="center"/>
    </xf>
    <xf numFmtId="0" fontId="3" fillId="0" borderId="1" xfId="0" applyFont="1" applyBorder="1" applyAlignment="1">
      <alignment vertical="center"/>
    </xf>
    <xf numFmtId="165" fontId="4" fillId="5" borderId="1" xfId="0" applyNumberFormat="1" applyFont="1" applyFill="1" applyBorder="1" applyAlignment="1">
      <alignment vertical="center"/>
    </xf>
    <xf numFmtId="166" fontId="4" fillId="5" borderId="1" xfId="0" applyNumberFormat="1" applyFont="1" applyFill="1" applyBorder="1" applyAlignment="1">
      <alignment vertical="center"/>
    </xf>
    <xf numFmtId="0" fontId="3" fillId="0" borderId="0" xfId="0" applyFont="1" applyAlignment="1">
      <alignment vertical="top" wrapText="1"/>
    </xf>
    <xf numFmtId="0" fontId="8" fillId="0" borderId="0" xfId="0" applyFont="1"/>
    <xf numFmtId="0" fontId="4" fillId="0" borderId="0" xfId="0" applyFont="1" applyAlignment="1">
      <alignment vertical="top" wrapText="1"/>
    </xf>
    <xf numFmtId="0" fontId="2" fillId="0" borderId="0" xfId="0" applyFont="1"/>
    <xf numFmtId="3" fontId="4" fillId="0" borderId="1" xfId="0" applyNumberFormat="1" applyFont="1" applyBorder="1" applyAlignment="1">
      <alignment vertical="center"/>
    </xf>
    <xf numFmtId="3" fontId="3" fillId="6" borderId="2" xfId="0" applyNumberFormat="1" applyFont="1" applyFill="1" applyBorder="1" applyAlignment="1">
      <alignment vertical="center"/>
    </xf>
    <xf numFmtId="164" fontId="4" fillId="0" borderId="1" xfId="0" applyNumberFormat="1" applyFont="1" applyBorder="1" applyAlignment="1">
      <alignment vertical="center"/>
    </xf>
    <xf numFmtId="165" fontId="4" fillId="0" borderId="1" xfId="0" applyNumberFormat="1" applyFont="1" applyBorder="1" applyAlignment="1">
      <alignment vertical="center"/>
    </xf>
    <xf numFmtId="166" fontId="4" fillId="0" borderId="1" xfId="0" applyNumberFormat="1" applyFont="1" applyBorder="1" applyAlignment="1">
      <alignment vertical="center"/>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workbookViewId="0">
      <pane xSplit="2" ySplit="8" topLeftCell="C9" activePane="bottomRight" state="frozen"/>
      <selection pane="bottomRight"/>
    </sheetView>
  </sheetViews>
  <sheetFormatPr defaultRowHeight="15" outlineLevelRow="0" outlineLevelCol="0" x14ac:dyDescent="55"/>
  <cols>
    <col min="1" max="1" width="4.3" customWidth="1"/>
    <col min="2" max="2" width="31.4" customWidth="1"/>
    <col min="3" max="3" width="20" customWidth="1"/>
    <col min="4" max="5" width="21.4" customWidth="1"/>
    <col min="6" max="6" width="45.7" customWidth="1"/>
    <col min="7" max="7" width="12" customWidth="1"/>
  </cols>
  <sheetData>
    <row r="1" ht="19" customHeight="1" spans="1:6" x14ac:dyDescent="0.25">
      <c r="A1" s="1" t="s">
        <v>0</v>
      </c>
      <c r="B1" s="1"/>
      <c r="C1" s="1"/>
      <c r="D1" s="1"/>
      <c r="E1" s="1"/>
      <c r="F1" s="1"/>
    </row>
    <row r="2" ht="19" customHeight="1" spans="1:6" x14ac:dyDescent="0.25">
      <c r="A2" s="2" t="s">
        <v>1</v>
      </c>
      <c r="B2" s="2"/>
      <c r="C2" s="2"/>
      <c r="D2" s="2"/>
      <c r="E2" s="2"/>
      <c r="F2" s="2"/>
    </row>
    <row r="3" ht="19" customHeight="1" spans="2:6" x14ac:dyDescent="0.25">
      <c r="B3" s="3" t="s">
        <v>2</v>
      </c>
      <c r="C3" s="3" t="s">
        <v>3</v>
      </c>
      <c r="D3" s="3" t="s">
        <v>4</v>
      </c>
      <c r="E3" s="3" t="s">
        <v>5</v>
      </c>
      <c r="F3" s="3" t="s">
        <v>6</v>
      </c>
    </row>
    <row r="4" ht="19" customHeight="1" spans="2:6" x14ac:dyDescent="0.25">
      <c r="B4" s="4" t="s">
        <v>7</v>
      </c>
      <c r="C4" s="5">
        <v>20</v>
      </c>
      <c r="E4" s="3" t="s">
        <v>8</v>
      </c>
      <c r="F4" s="5">
        <v>10</v>
      </c>
    </row>
    <row r="5" ht="19" customHeight="1" spans="2:6" x14ac:dyDescent="0.25">
      <c r="B5" s="4" t="s">
        <v>9</v>
      </c>
      <c r="C5" s="5">
        <v>200</v>
      </c>
      <c r="E5" s="3" t="s">
        <v>10</v>
      </c>
      <c r="F5" s="5">
        <v>25</v>
      </c>
    </row>
    <row r="6" ht="19" customHeight="1" spans="2:6" x14ac:dyDescent="0.25">
      <c r="B6" s="4" t="s">
        <v>11</v>
      </c>
      <c r="C6" s="5">
        <v>12</v>
      </c>
      <c r="E6" s="3" t="s">
        <v>12</v>
      </c>
      <c r="F6" s="5">
        <v>15</v>
      </c>
    </row>
    <row r="7" ht="19" customHeight="1" spans="2:3" x14ac:dyDescent="0.25">
      <c r="B7" s="4" t="s">
        <v>13</v>
      </c>
      <c r="C7" s="5">
        <v>800</v>
      </c>
    </row>
    <row r="8" ht="19" customHeight="1" spans="2:7" x14ac:dyDescent="0.25">
      <c r="B8" s="3" t="s">
        <v>14</v>
      </c>
      <c r="C8" s="3" t="s">
        <v>15</v>
      </c>
      <c r="D8" s="3" t="s">
        <v>16</v>
      </c>
      <c r="E8" s="3" t="s">
        <v>17</v>
      </c>
      <c r="F8" s="3" t="s">
        <v>18</v>
      </c>
      <c r="G8" s="3" t="s">
        <v>19</v>
      </c>
    </row>
    <row r="9" ht="19" customHeight="1" spans="2:6" x14ac:dyDescent="0.25">
      <c r="B9" s="6" t="s">
        <v>20</v>
      </c>
      <c r="C9" s="6" t="s">
        <v>21</v>
      </c>
      <c r="D9" s="6" t="s">
        <v>22</v>
      </c>
      <c r="E9" s="6" t="s">
        <v>23</v>
      </c>
      <c r="F9" s="6" t="s">
        <v>6</v>
      </c>
    </row>
    <row r="10" ht="19" customHeight="1" spans="2:7" x14ac:dyDescent="0.25">
      <c r="B10" s="4" t="s">
        <v>24</v>
      </c>
      <c r="C10" s="7"/>
      <c r="D10" s="7"/>
      <c r="E10" s="7"/>
      <c r="F10" s="2" t="s">
        <v>25</v>
      </c>
      <c r="G10" s="8">
        <f>IF(OR(C10="",D10="",E10=""),"",IF(AND(ABS(C10-'2つの戦略_答え'!C10)&lt;=MAX(0.5,ABS('2つの戦略_答え'!C10)*0.0005),ABS(D10-'2つの戦略_答え'!D10)&lt;=MAX(0.5,ABS('2つの戦略_答え'!D10)*0.0005),ABS(E10-'2つの戦略_答え'!E10)&lt;=MAX(0.5,ABS('2つの戦略_答え'!E10)*0.0005)),"○","もう一度"))</f>
      </c>
    </row>
    <row r="11" ht="19" customHeight="1" spans="2:7" x14ac:dyDescent="0.25">
      <c r="B11" s="4" t="s">
        <v>26</v>
      </c>
      <c r="C11" s="7"/>
      <c r="D11" s="7"/>
      <c r="E11" s="7"/>
      <c r="F11" s="2" t="s">
        <v>27</v>
      </c>
      <c r="G11" s="8">
        <f>IF(OR(C11="",D11="",E11=""),"",IF(AND(ABS(C11-'2つの戦略_答え'!C11)&lt;=MAX(0.5,ABS('2つの戦略_答え'!C11)*0.0005),ABS(D11-'2つの戦略_答え'!D11)&lt;=MAX(0.5,ABS('2つの戦略_答え'!D11)*0.0005),ABS(E11-'2つの戦略_答え'!E11)&lt;=MAX(0.5,ABS('2つの戦略_答え'!E11)*0.0005)),"○","もう一度"))</f>
      </c>
    </row>
    <row r="12" ht="19" customHeight="1" spans="2:7" x14ac:dyDescent="0.25">
      <c r="B12" s="4" t="s">
        <v>28</v>
      </c>
      <c r="C12" s="7"/>
      <c r="D12" s="7"/>
      <c r="E12" s="7"/>
      <c r="F12" s="2" t="s">
        <v>29</v>
      </c>
      <c r="G12" s="8">
        <f>IF(OR(C12="",D12="",E12=""),"",IF(AND(ABS(C12-'2つの戦略_答え'!C12)&lt;=MAX(0.5,ABS('2つの戦略_答え'!C12)*0.0005),ABS(D12-'2つの戦略_答え'!D12)&lt;=MAX(0.5,ABS('2つの戦略_答え'!D12)*0.0005),ABS(E12-'2つの戦略_答え'!E12)&lt;=MAX(0.5,ABS('2つの戦略_答え'!E12)*0.0005)),"○","もう一度"))</f>
      </c>
    </row>
    <row r="13" ht="19" customHeight="1" spans="2:7" x14ac:dyDescent="0.25">
      <c r="B13" s="4" t="s">
        <v>30</v>
      </c>
      <c r="C13" s="7"/>
      <c r="D13" s="7"/>
      <c r="E13" s="7"/>
      <c r="F13" s="2" t="s">
        <v>31</v>
      </c>
      <c r="G13" s="8">
        <f>IF(OR(C13="",D13="",E13=""),"",IF(AND(ABS(C13-'2つの戦略_答え'!C13)&lt;=MAX(0.5,ABS('2つの戦略_答え'!C13)*0.0005),ABS(D13-'2つの戦略_答え'!D13)&lt;=MAX(0.5,ABS('2つの戦略_答え'!D13)*0.0005),ABS(E13-'2つの戦略_答え'!E13)&lt;=MAX(0.5,ABS('2つの戦略_答え'!E13)*0.0005)),"○","もう一度"))</f>
      </c>
    </row>
    <row r="14" ht="19" customHeight="1" spans="2:7" x14ac:dyDescent="0.25">
      <c r="B14" s="9" t="s">
        <v>32</v>
      </c>
      <c r="C14" s="10"/>
      <c r="D14" s="10"/>
      <c r="E14" s="10"/>
      <c r="F14" s="11" t="s">
        <v>33</v>
      </c>
      <c r="G14" s="8">
        <f>IF(OR(C14="",D14="",E14=""),"",IF(AND(ABS(C14-'2つの戦略_答え'!C14)&lt;=MAX(0.5,ABS('2つの戦略_答え'!C14)*0.0005),ABS(D14-'2つの戦略_答え'!D14)&lt;=MAX(0.5,ABS('2つの戦略_答え'!D14)*0.0005),ABS(E14-'2つの戦略_答え'!E14)&lt;=MAX(0.5,ABS('2つの戦略_答え'!E14)*0.0005)),"○","もう一度"))</f>
      </c>
    </row>
    <row r="15" ht="19" customHeight="1" spans="2:7" x14ac:dyDescent="0.25">
      <c r="B15" s="4" t="s">
        <v>34</v>
      </c>
      <c r="C15" s="7"/>
      <c r="D15" s="7"/>
      <c r="E15" s="7"/>
      <c r="F15" s="2" t="s">
        <v>35</v>
      </c>
      <c r="G15" s="8">
        <f>IF(OR(C15="",D15="",E15=""),"",IF(AND(ABS(C15-'2つの戦略_答え'!C15)&lt;=MAX(0.5,ABS('2つの戦略_答え'!C15)*0.0005),ABS(D15-'2つの戦略_答え'!D15)&lt;=MAX(0.5,ABS('2つの戦略_答え'!D15)*0.0005),ABS(E15-'2つの戦略_答え'!E15)&lt;=MAX(0.5,ABS('2つの戦略_答え'!E15)*0.0005)),"○","もう一度"))</f>
      </c>
    </row>
    <row r="16" ht="19" customHeight="1" spans="2:7" x14ac:dyDescent="0.25">
      <c r="B16" s="9" t="s">
        <v>36</v>
      </c>
      <c r="C16" s="10"/>
      <c r="D16" s="10"/>
      <c r="E16" s="10"/>
      <c r="F16" s="11" t="s">
        <v>37</v>
      </c>
      <c r="G16" s="8">
        <f>IF(OR(C16="",D16="",E16=""),"",IF(AND(ABS(C16-'2つの戦略_答え'!C16)&lt;=MAX(0.5,ABS('2つの戦略_答え'!C16)*0.0005),ABS(D16-'2つの戦略_答え'!D16)&lt;=MAX(0.5,ABS('2つの戦略_答え'!D16)*0.0005),ABS(E16-'2つの戦略_答え'!E16)&lt;=MAX(0.5,ABS('2つの戦略_答え'!E16)*0.0005)),"○","もう一度"))</f>
      </c>
    </row>
    <row r="17" ht="19" customHeight="1" spans="2:7" x14ac:dyDescent="0.25">
      <c r="B17" s="4" t="s">
        <v>38</v>
      </c>
      <c r="C17" s="12"/>
      <c r="D17" s="12"/>
      <c r="E17" s="12"/>
      <c r="F17" s="2" t="s">
        <v>39</v>
      </c>
      <c r="G17" s="8">
        <f>IF(OR(C17="",D17="",E17=""),"",IF(AND(ABS(C17-'2つの戦略_答え'!C17)&lt;=MAX(0.5,ABS('2つの戦略_答え'!C17)*0.0005),ABS(D17-'2つの戦略_答え'!D17)&lt;=MAX(0.5,ABS('2つの戦略_答え'!D17)*0.0005),ABS(E17-'2つの戦略_答え'!E17)&lt;=MAX(0.5,ABS('2つの戦略_答え'!E17)*0.0005)),"○","もう一度"))</f>
      </c>
    </row>
    <row r="18" ht="19" customHeight="1" spans="2:7" x14ac:dyDescent="0.25">
      <c r="B18" s="4" t="s">
        <v>40</v>
      </c>
      <c r="C18" s="7"/>
      <c r="D18" s="7"/>
      <c r="E18" s="7"/>
      <c r="F18" s="2" t="s">
        <v>41</v>
      </c>
      <c r="G18" s="8">
        <f>IF(OR(C18="",D18="",E18=""),"",IF(AND(ABS(C18-'2つの戦略_答え'!C18)&lt;=MAX(0.5,ABS('2つの戦略_答え'!C18)*0.0005),ABS(D18-'2つの戦略_答え'!D18)&lt;=MAX(0.5,ABS('2つの戦略_答え'!D18)*0.0005),ABS(E18-'2つの戦略_答え'!E18)&lt;=MAX(0.5,ABS('2つの戦略_答え'!E18)*0.0005)),"○","もう一度"))</f>
      </c>
    </row>
    <row r="19" ht="19" customHeight="1" spans="2:7" x14ac:dyDescent="0.25">
      <c r="B19" s="4" t="s">
        <v>42</v>
      </c>
      <c r="D19" s="7"/>
      <c r="E19" s="7"/>
      <c r="F19" s="2" t="s">
        <v>43</v>
      </c>
      <c r="G19" s="8">
        <f>IF(OR(D19="",E19=""),"",IF(AND(ABS(D19-'2つの戦略_答え'!D19)&lt;=MAX(0.5,ABS('2つの戦略_答え'!D19)*0.0005),ABS(E19-'2つの戦略_答え'!E19)&lt;=MAX(0.5,ABS('2つの戦略_答え'!E19)*0.0005)),"○","もう一度"))</f>
      </c>
    </row>
    <row r="20" ht="19" customHeight="1" x14ac:dyDescent="0.25"/>
    <row r="21" ht="19" customHeight="1" spans="2:4" x14ac:dyDescent="0.25">
      <c r="B21" s="13" t="s">
        <v>44</v>
      </c>
      <c r="C21" s="13"/>
      <c r="D21" s="13"/>
    </row>
    <row r="22" ht="19" customHeight="1" spans="2:4" x14ac:dyDescent="0.25">
      <c r="B22" s="3" t="s">
        <v>45</v>
      </c>
      <c r="C22" s="3" t="s">
        <v>3</v>
      </c>
      <c r="D22" s="3" t="s">
        <v>46</v>
      </c>
    </row>
    <row r="23" ht="19" customHeight="1" spans="2:7" x14ac:dyDescent="0.25">
      <c r="B23" s="4" t="s">
        <v>47</v>
      </c>
      <c r="C23" s="14"/>
      <c r="D23" s="2" t="s">
        <v>48</v>
      </c>
      <c r="G23" s="8">
        <f>IF(C23="","",IF(ABS(C23-'2つの戦略_答え'!C23)&lt;=MAX(0.5,ABS('2つの戦略_答え'!C23)*0.0005),"○","もう一度"))</f>
      </c>
    </row>
    <row r="24" ht="19" customHeight="1" spans="2:7" x14ac:dyDescent="0.25">
      <c r="B24" s="4" t="s">
        <v>49</v>
      </c>
      <c r="C24" s="15"/>
      <c r="D24" s="2" t="s">
        <v>50</v>
      </c>
      <c r="G24" s="8">
        <f>IF(C24="","",IF(ABS(C24-'2つの戦略_答え'!C24)&lt;=MAX(0.5,ABS('2つの戦略_答え'!C24)*0.0005),"○","もう一度"))</f>
      </c>
    </row>
    <row r="25" ht="19" customHeight="1" spans="2:7" x14ac:dyDescent="0.25">
      <c r="B25" s="4" t="s">
        <v>51</v>
      </c>
      <c r="C25" s="15"/>
      <c r="D25" s="2" t="s">
        <v>52</v>
      </c>
      <c r="G25" s="8">
        <f>IF(C25="","",IF(ABS(C25-'2つの戦略_答え'!C25)&lt;=MAX(0.5,ABS('2つの戦略_答え'!C25)*0.0005),"○","もう一度"))</f>
      </c>
    </row>
    <row r="27" ht="46" customHeight="1" spans="1:7" x14ac:dyDescent="0.25">
      <c r="A27" s="16" t="s">
        <v>53</v>
      </c>
      <c r="B27" s="16"/>
      <c r="C27" s="16"/>
      <c r="D27" s="16"/>
      <c r="E27" s="16"/>
      <c r="F27" s="16"/>
      <c r="G27" s="16"/>
    </row>
    <row r="29" spans="1:1" x14ac:dyDescent="0.25">
      <c r="A29" s="17" t="s">
        <v>54</v>
      </c>
    </row>
    <row r="30" ht="34" customHeight="1" spans="1:6" x14ac:dyDescent="0.25">
      <c r="A30" s="18" t="s">
        <v>55</v>
      </c>
      <c r="B30" s="18"/>
      <c r="C30" s="18"/>
      <c r="D30" s="18"/>
      <c r="E30" s="18"/>
      <c r="F30" s="18"/>
    </row>
    <row r="31" ht="34" customHeight="1" spans="1:6" x14ac:dyDescent="0.25">
      <c r="A31" s="18" t="s">
        <v>56</v>
      </c>
      <c r="B31" s="18"/>
      <c r="C31" s="18"/>
      <c r="D31" s="18"/>
      <c r="E31" s="18"/>
      <c r="F31" s="18"/>
    </row>
    <row r="32" ht="34" customHeight="1" spans="1:6" x14ac:dyDescent="0.25">
      <c r="A32" s="18" t="s">
        <v>57</v>
      </c>
      <c r="B32" s="18"/>
      <c r="C32" s="18"/>
      <c r="D32" s="18"/>
      <c r="E32" s="18"/>
      <c r="F32" s="18"/>
    </row>
    <row r="33" ht="34" customHeight="1" spans="1:6" x14ac:dyDescent="0.25">
      <c r="A33" s="18" t="s">
        <v>58</v>
      </c>
      <c r="B33" s="18"/>
      <c r="C33" s="18"/>
      <c r="D33" s="18"/>
      <c r="E33" s="18"/>
      <c r="F33" s="18"/>
    </row>
    <row r="34" ht="34" customHeight="1" spans="1:6" x14ac:dyDescent="0.25">
      <c r="A34" s="18" t="s">
        <v>59</v>
      </c>
      <c r="B34" s="18"/>
      <c r="C34" s="18"/>
      <c r="D34" s="18"/>
      <c r="E34" s="18"/>
      <c r="F34" s="18"/>
    </row>
    <row r="35" ht="34" customHeight="1" spans="1:6" x14ac:dyDescent="0.25">
      <c r="A35" s="18" t="s">
        <v>60</v>
      </c>
      <c r="B35" s="18"/>
      <c r="C35" s="18"/>
      <c r="D35" s="18"/>
      <c r="E35" s="18"/>
      <c r="F35" s="18"/>
    </row>
    <row r="37" spans="1:1" x14ac:dyDescent="0.25">
      <c r="A37" s="19" t="s">
        <v>61</v>
      </c>
    </row>
  </sheetData>
  <mergeCells count="10">
    <mergeCell ref="A1:F1"/>
    <mergeCell ref="A2:F2"/>
    <mergeCell ref="B21:D21"/>
    <mergeCell ref="A27:G27"/>
    <mergeCell ref="A30:F30"/>
    <mergeCell ref="A31:F31"/>
    <mergeCell ref="A32:F32"/>
    <mergeCell ref="A33:F33"/>
    <mergeCell ref="A34:F34"/>
    <mergeCell ref="A35:F35"/>
  </mergeCells>
  <pageSetup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workbookViewId="0">
      <pane xSplit="2" ySplit="8" topLeftCell="C9" activePane="bottomRight" state="frozen"/>
      <selection pane="bottomRight"/>
    </sheetView>
  </sheetViews>
  <sheetFormatPr defaultRowHeight="15" outlineLevelRow="0" outlineLevelCol="0" x14ac:dyDescent="55"/>
  <cols>
    <col min="1" max="1" width="4.3" customWidth="1"/>
    <col min="2" max="2" width="31.4" customWidth="1"/>
    <col min="3" max="3" width="20" customWidth="1"/>
    <col min="4" max="5" width="21.4" customWidth="1"/>
    <col min="6" max="6" width="45.7" customWidth="1"/>
  </cols>
  <sheetData>
    <row r="1" ht="19" customHeight="1" spans="1:6" x14ac:dyDescent="0.25">
      <c r="A1" s="1" t="s">
        <v>0</v>
      </c>
      <c r="B1" s="1"/>
      <c r="C1" s="1"/>
      <c r="D1" s="1"/>
      <c r="E1" s="1"/>
      <c r="F1" s="1"/>
    </row>
    <row r="2" ht="19" customHeight="1" spans="1:6" x14ac:dyDescent="0.25">
      <c r="A2" s="2" t="s">
        <v>1</v>
      </c>
      <c r="B2" s="2"/>
      <c r="C2" s="2"/>
      <c r="D2" s="2"/>
      <c r="E2" s="2"/>
      <c r="F2" s="2"/>
    </row>
    <row r="3" ht="19" customHeight="1" spans="2:6" x14ac:dyDescent="0.25">
      <c r="B3" s="3" t="s">
        <v>2</v>
      </c>
      <c r="C3" s="3" t="s">
        <v>3</v>
      </c>
      <c r="D3" s="3" t="s">
        <v>4</v>
      </c>
      <c r="E3" s="3" t="s">
        <v>5</v>
      </c>
      <c r="F3" s="3" t="s">
        <v>6</v>
      </c>
    </row>
    <row r="4" ht="19" customHeight="1" spans="2:6" x14ac:dyDescent="0.25">
      <c r="B4" s="4" t="s">
        <v>7</v>
      </c>
      <c r="C4" s="5">
        <f>'2つの戦略'!C4</f>
      </c>
      <c r="E4" s="3" t="s">
        <v>8</v>
      </c>
      <c r="F4" s="5">
        <f>'2つの戦略'!F4</f>
      </c>
    </row>
    <row r="5" ht="19" customHeight="1" spans="2:6" x14ac:dyDescent="0.25">
      <c r="B5" s="4" t="s">
        <v>9</v>
      </c>
      <c r="C5" s="5">
        <f>'2つの戦略'!C5</f>
      </c>
      <c r="E5" s="3" t="s">
        <v>10</v>
      </c>
      <c r="F5" s="5">
        <f>'2つの戦略'!F5</f>
      </c>
    </row>
    <row r="6" ht="19" customHeight="1" spans="2:6" x14ac:dyDescent="0.25">
      <c r="B6" s="4" t="s">
        <v>11</v>
      </c>
      <c r="C6" s="5">
        <f>'2つの戦略'!C6</f>
      </c>
      <c r="E6" s="3" t="s">
        <v>12</v>
      </c>
      <c r="F6" s="5">
        <f>'2つの戦略'!F6</f>
      </c>
    </row>
    <row r="7" ht="19" customHeight="1" spans="2:3" x14ac:dyDescent="0.25">
      <c r="B7" s="4" t="s">
        <v>13</v>
      </c>
      <c r="C7" s="5">
        <f>'2つの戦略'!C7</f>
      </c>
    </row>
    <row r="8" ht="19" customHeight="1" spans="2:6" x14ac:dyDescent="0.25">
      <c r="B8" s="3" t="s">
        <v>14</v>
      </c>
      <c r="C8" s="3" t="s">
        <v>15</v>
      </c>
      <c r="D8" s="3" t="s">
        <v>16</v>
      </c>
      <c r="E8" s="3" t="s">
        <v>17</v>
      </c>
      <c r="F8" s="3" t="s">
        <v>18</v>
      </c>
    </row>
    <row r="9" ht="19" customHeight="1" spans="2:6" x14ac:dyDescent="0.25">
      <c r="B9" s="6" t="s">
        <v>20</v>
      </c>
      <c r="C9" s="6" t="s">
        <v>21</v>
      </c>
      <c r="D9" s="6" t="s">
        <v>22</v>
      </c>
      <c r="E9" s="6" t="s">
        <v>23</v>
      </c>
      <c r="F9" s="6" t="s">
        <v>6</v>
      </c>
    </row>
    <row r="10" ht="19" customHeight="1" spans="2:6" x14ac:dyDescent="0.25">
      <c r="B10" s="4" t="s">
        <v>24</v>
      </c>
      <c r="C10" s="20">
        <f>$C$4</f>
      </c>
      <c r="D10" s="20">
        <f>$C$4*(1-$F$4/100)</f>
      </c>
      <c r="E10" s="20">
        <f>$C$4*(1+$F$4/100)</f>
      </c>
      <c r="F10" s="2" t="s">
        <v>25</v>
      </c>
    </row>
    <row r="11" ht="19" customHeight="1" spans="2:6" x14ac:dyDescent="0.25">
      <c r="B11" s="4" t="s">
        <v>26</v>
      </c>
      <c r="C11" s="20">
        <f>$C$5</f>
      </c>
      <c r="D11" s="20">
        <f>$C$5*(1+$F$5/100)</f>
      </c>
      <c r="E11" s="20">
        <f>$C$5*(1-$F$6/100)</f>
      </c>
      <c r="F11" s="2" t="s">
        <v>27</v>
      </c>
    </row>
    <row r="12" ht="19" customHeight="1" spans="2:6" x14ac:dyDescent="0.25">
      <c r="B12" s="4" t="s">
        <v>28</v>
      </c>
      <c r="C12" s="20">
        <f>C10*C11</f>
      </c>
      <c r="D12" s="20">
        <f>D10*D11</f>
      </c>
      <c r="E12" s="20">
        <f>E10*E11</f>
      </c>
      <c r="F12" s="2" t="s">
        <v>29</v>
      </c>
    </row>
    <row r="13" ht="19" customHeight="1" spans="2:6" x14ac:dyDescent="0.25">
      <c r="B13" s="4" t="s">
        <v>30</v>
      </c>
      <c r="C13" s="20">
        <f>$C$6*C11</f>
      </c>
      <c r="D13" s="20">
        <f>$C$6*D11</f>
      </c>
      <c r="E13" s="20">
        <f>$C$6*E11</f>
      </c>
      <c r="F13" s="2" t="s">
        <v>31</v>
      </c>
    </row>
    <row r="14" ht="19" customHeight="1" spans="2:6" x14ac:dyDescent="0.25">
      <c r="B14" s="9" t="s">
        <v>32</v>
      </c>
      <c r="C14" s="21">
        <f>C12-C13</f>
      </c>
      <c r="D14" s="21">
        <f>D12-D13</f>
      </c>
      <c r="E14" s="21">
        <f>E12-E13</f>
      </c>
      <c r="F14" s="11" t="s">
        <v>33</v>
      </c>
    </row>
    <row r="15" ht="19" customHeight="1" spans="2:6" x14ac:dyDescent="0.25">
      <c r="B15" s="4" t="s">
        <v>34</v>
      </c>
      <c r="C15" s="20">
        <f>$C$7</f>
      </c>
      <c r="D15" s="20">
        <f>$C$7</f>
      </c>
      <c r="E15" s="20">
        <f>$C$7</f>
      </c>
      <c r="F15" s="2" t="s">
        <v>35</v>
      </c>
    </row>
    <row r="16" ht="19" customHeight="1" spans="2:6" x14ac:dyDescent="0.25">
      <c r="B16" s="9" t="s">
        <v>36</v>
      </c>
      <c r="C16" s="21">
        <f>C14-C15</f>
      </c>
      <c r="D16" s="21">
        <f>D14-D15</f>
      </c>
      <c r="E16" s="21">
        <f>E14-E15</f>
      </c>
      <c r="F16" s="11" t="s">
        <v>37</v>
      </c>
    </row>
    <row r="17" ht="19" customHeight="1" spans="2:6" x14ac:dyDescent="0.25">
      <c r="B17" s="4" t="s">
        <v>38</v>
      </c>
      <c r="C17" s="22">
        <f>C14/C12</f>
      </c>
      <c r="D17" s="22">
        <f>D14/D12</f>
      </c>
      <c r="E17" s="22">
        <f>E14/E12</f>
      </c>
      <c r="F17" s="2" t="s">
        <v>39</v>
      </c>
    </row>
    <row r="18" ht="19" customHeight="1" spans="2:6" x14ac:dyDescent="0.25">
      <c r="B18" s="4" t="s">
        <v>40</v>
      </c>
      <c r="C18" s="20">
        <f>$C$7/(C10-$C$6)</f>
      </c>
      <c r="D18" s="20">
        <f>$C$7/(D10-$C$6)</f>
      </c>
      <c r="E18" s="20">
        <f>$C$7/(E10-$C$6)</f>
      </c>
      <c r="F18" s="2" t="s">
        <v>41</v>
      </c>
    </row>
    <row r="19" ht="19" customHeight="1" spans="2:6" x14ac:dyDescent="0.25">
      <c r="B19" s="4" t="s">
        <v>42</v>
      </c>
      <c r="D19" s="20">
        <f>D16-C16</f>
      </c>
      <c r="E19" s="20">
        <f>E16-C16</f>
      </c>
      <c r="F19" s="2" t="s">
        <v>43</v>
      </c>
    </row>
    <row r="20" ht="19" customHeight="1" x14ac:dyDescent="0.25"/>
    <row r="21" ht="19" customHeight="1" spans="2:4" x14ac:dyDescent="0.25">
      <c r="B21" s="13" t="s">
        <v>44</v>
      </c>
      <c r="C21" s="13"/>
      <c r="D21" s="13"/>
    </row>
    <row r="22" ht="19" customHeight="1" spans="2:4" x14ac:dyDescent="0.25">
      <c r="B22" s="3" t="s">
        <v>45</v>
      </c>
      <c r="C22" s="3" t="s">
        <v>3</v>
      </c>
      <c r="D22" s="3" t="s">
        <v>46</v>
      </c>
    </row>
    <row r="23" ht="19" customHeight="1" spans="2:4" x14ac:dyDescent="0.25">
      <c r="B23" s="4" t="s">
        <v>47</v>
      </c>
      <c r="C23" s="23">
        <f>C14/C16</f>
      </c>
      <c r="D23" s="2" t="s">
        <v>48</v>
      </c>
    </row>
    <row r="24" ht="19" customHeight="1" spans="2:4" x14ac:dyDescent="0.25">
      <c r="B24" s="4" t="s">
        <v>49</v>
      </c>
      <c r="C24" s="24">
        <f>(C16+$C$7)/(D10-$C$6)/$C$5*100-100</f>
      </c>
      <c r="D24" s="2" t="s">
        <v>50</v>
      </c>
    </row>
    <row r="25" ht="19" customHeight="1" spans="2:4" x14ac:dyDescent="0.25">
      <c r="B25" s="4" t="s">
        <v>51</v>
      </c>
      <c r="C25" s="24">
        <f>C10-$C$6</f>
      </c>
      <c r="D25" s="2" t="s">
        <v>52</v>
      </c>
    </row>
    <row r="27" spans="1:6" x14ac:dyDescent="0.25">
      <c r="A27" s="25" t="s">
        <v>62</v>
      </c>
      <c r="B27" s="25"/>
      <c r="C27" s="25"/>
      <c r="D27" s="25"/>
      <c r="E27" s="25"/>
      <c r="F27" s="25"/>
    </row>
    <row r="29" spans="1:1" x14ac:dyDescent="0.25">
      <c r="A29" s="17" t="s">
        <v>54</v>
      </c>
    </row>
    <row r="30" ht="34" customHeight="1" spans="1:6" x14ac:dyDescent="0.25">
      <c r="A30" s="18" t="s">
        <v>55</v>
      </c>
      <c r="B30" s="18"/>
      <c r="C30" s="18"/>
      <c r="D30" s="18"/>
      <c r="E30" s="18"/>
      <c r="F30" s="18"/>
    </row>
    <row r="31" ht="34" customHeight="1" spans="1:6" x14ac:dyDescent="0.25">
      <c r="A31" s="18" t="s">
        <v>56</v>
      </c>
      <c r="B31" s="18"/>
      <c r="C31" s="18"/>
      <c r="D31" s="18"/>
      <c r="E31" s="18"/>
      <c r="F31" s="18"/>
    </row>
    <row r="32" ht="34" customHeight="1" spans="1:6" x14ac:dyDescent="0.25">
      <c r="A32" s="18" t="s">
        <v>57</v>
      </c>
      <c r="B32" s="18"/>
      <c r="C32" s="18"/>
      <c r="D32" s="18"/>
      <c r="E32" s="18"/>
      <c r="F32" s="18"/>
    </row>
    <row r="33" ht="34" customHeight="1" spans="1:6" x14ac:dyDescent="0.25">
      <c r="A33" s="18" t="s">
        <v>58</v>
      </c>
      <c r="B33" s="18"/>
      <c r="C33" s="18"/>
      <c r="D33" s="18"/>
      <c r="E33" s="18"/>
      <c r="F33" s="18"/>
    </row>
    <row r="34" ht="34" customHeight="1" spans="1:6" x14ac:dyDescent="0.25">
      <c r="A34" s="18" t="s">
        <v>59</v>
      </c>
      <c r="B34" s="18"/>
      <c r="C34" s="18"/>
      <c r="D34" s="18"/>
      <c r="E34" s="18"/>
      <c r="F34" s="18"/>
    </row>
    <row r="35" ht="34" customHeight="1" spans="1:6" x14ac:dyDescent="0.25">
      <c r="A35" s="18" t="s">
        <v>60</v>
      </c>
      <c r="B35" s="18"/>
      <c r="C35" s="18"/>
      <c r="D35" s="18"/>
      <c r="E35" s="18"/>
      <c r="F35" s="18"/>
    </row>
    <row r="37" spans="1:1" x14ac:dyDescent="0.25">
      <c r="A37" s="19" t="s">
        <v>61</v>
      </c>
    </row>
  </sheetData>
  <mergeCells count="10">
    <mergeCell ref="A1:F1"/>
    <mergeCell ref="A2:F2"/>
    <mergeCell ref="B21:D21"/>
    <mergeCell ref="A27:F27"/>
    <mergeCell ref="A30:F30"/>
    <mergeCell ref="A31:F31"/>
    <mergeCell ref="A32:F32"/>
    <mergeCell ref="A33:F33"/>
    <mergeCell ref="A34:F34"/>
    <mergeCell ref="A35:F35"/>
  </mergeCells>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2つの戦略</vt:lpstr>
      <vt:lpstr>2つの戦略_答え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寛明</dc:creator>
  <dc:title/>
  <dc:subject/>
  <dc:description/>
  <cp:keywords/>
  <cp:category/>
  <cp:lastModifiedBy>Unknown</cp:lastModifiedBy>
  <dcterms:created xsi:type="dcterms:W3CDTF">2026-08-28T00:00:00Z</dcterms:created>
  <dcterms:modified xsi:type="dcterms:W3CDTF">2026-08-28T00:00:00Z</dcterms:modified>
</cp:coreProperties>
</file>