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債券の分類" state="visible" r:id="rId4"/>
    <sheet sheetId="2" name="債券の分類_答え" state="visible" r:id="rId5"/>
  </sheets>
  <calcPr calcId="171027"/>
</workbook>
</file>

<file path=xl/sharedStrings.xml><?xml version="1.0" encoding="utf-8"?>
<sst xmlns="http://schemas.openxmlformats.org/spreadsheetml/2006/main" count="119" uniqueCount="58">
  <si>
    <t>ASTRA — 分類を変えると、純利益はいくら動くか</t>
  </si>
  <si>
    <t>単位: 千USD。★同じ社債・同じ値上がり・同じ利息。違うのは「どう分類したか」だけです。</t>
  </si>
  <si>
    <t>与件</t>
  </si>
  <si>
    <t>値</t>
  </si>
  <si>
    <t>メモ</t>
  </si>
  <si>
    <t>社債の取得原価（額面と同額）</t>
  </si>
  <si>
    <t>当期の受取利息</t>
  </si>
  <si>
    <t>社債の期末の公正価値</t>
  </si>
  <si>
    <t>60上がっている</t>
  </si>
  <si>
    <t>評価差額（時価 − 取得原価）</t>
  </si>
  <si>
    <t>どこに載るか</t>
  </si>
  <si>
    <t>売買目的</t>
  </si>
  <si>
    <t>AFS（売却可能）</t>
  </si>
  <si>
    <t>満期保有</t>
  </si>
  <si>
    <t>考え方</t>
  </si>
  <si>
    <t>判定</t>
  </si>
  <si>
    <t>(1)</t>
  </si>
  <si>
    <t>(2)</t>
  </si>
  <si>
    <t>(3)</t>
  </si>
  <si>
    <t>(4)</t>
  </si>
  <si>
    <t/>
  </si>
  <si>
    <t>受取利息 → 純利益</t>
  </si>
  <si>
    <t>★ここは3つとも同じ</t>
  </si>
  <si>
    <t>評価差額 → 純利益</t>
  </si>
  <si>
    <t>売るつもりの資産だから、時価の動きが成績になる</t>
  </si>
  <si>
    <t>評価差額 → OCI</t>
  </si>
  <si>
    <t>いつか売るが今ではない、という位置づけ</t>
  </si>
  <si>
    <t>純利益への影響 合計</t>
  </si>
  <si>
    <t>★売買目的だけ60多い</t>
  </si>
  <si>
    <t>包括利益への影響</t>
  </si>
  <si>
    <t>★売買目的とAFSは、包括利益では同じになる</t>
  </si>
  <si>
    <t>期末の貸借対照表 計上額</t>
  </si>
  <si>
    <t>満期保有だけ時価にしない</t>
  </si>
  <si>
    <t>【持分法】20〜50%を持っているとき</t>
  </si>
  <si>
    <t>項目</t>
  </si>
  <si>
    <t>式</t>
  </si>
  <si>
    <t>株式の取得原価</t>
  </si>
  <si>
    <t>持分比率（%）</t>
  </si>
  <si>
    <t>★支配はしていないが影響力はある</t>
  </si>
  <si>
    <t>投資先の当期純利益</t>
  </si>
  <si>
    <t>投資先の配当総額</t>
  </si>
  <si>
    <t>持分法投資利益（＋）</t>
  </si>
  <si>
    <t>投資勘定を増やす</t>
  </si>
  <si>
    <t>受取配当（投資勘定の減額）</t>
  </si>
  <si>
    <t>ここが持分法の特徴</t>
  </si>
  <si>
    <t>期末の投資勘定</t>
  </si>
  <si>
    <t>配当だけを収益にした場合との差</t>
  </si>
  <si>
    <t>★持分法の方が90多く利益が出る</t>
  </si>
  <si>
    <t>使い方 ── 薄い色の欄が空いています。そこに =C6-C7 のような式を自分で入れてください。右端の「判定」列に ○ が出れば正解です。詰まったら下のタブ「債券の分類_答え」を開くと式が見られます。青い文字の欄（前提の数字）を書き換えると、答えの側も一緒に動くので、自分の数字でも練習できます。</t>
  </si>
  <si>
    <t>【解説】債券の分類</t>
  </si>
  <si>
    <t>買った社債は1本です。取得原価1,000、期末時価1,060、受取利息40。それをどう分類したかだけで、純利益が60変わります（11行目のC・D・Eを見比べてください）。同じ経済実態に3つの答えがある、というのがこの回の話です。</t>
  </si>
  <si>
    <t>8行目は3つとも同じ40です。受取利息は分類に関係なく純利益に入ります。分類で変わるのは9行目と10行目、つまり「値上がり分60をどこに載せるか」だけです。売買目的なら純利益、AFSならOCI、満期保有ならどこにも載せません。</t>
  </si>
  <si>
    <t>12行目（包括利益）を見てください。売買目的とAFSは、どちらも100で同じです。純利益では60違うのに、包括利益では一致する。AFSは「純利益を通さずに資本を動かす」だけで、消えているわけではありません。Day3のAOCIに溜まっていきます。</t>
  </si>
  <si>
    <t>満期保有だけ、13行目の計上額が取得原価のままです。満期まで持つと決めているので、途中の時価は関係ない、という考え方。ただし実際に途中で売ると、この分類の前提が崩れます（分類変更のペナルティがあります）。</t>
  </si>
  <si>
    <t>持分法（15行目から下）は、もらう前に計上するのが要点です。C21 は投資先の純利益400 × 30% ＝ 120。配当をもらったかどうかに関係なく、相手が稼いだ時点で自分の利益にします。そして実際に配当30をもらったら、それは収益ではなく投資勘定の減額（C22）。「利益は稼いだとき、配当は払い戻し」という順番です。</t>
  </si>
  <si>
    <t>配当だけを収益にする方法（原価法）との差は90です（C24）。持分比率が20%を超えると、相手の業績が自分の損益にそのまま響くようになる──これが持分法に切り替える意味です。</t>
  </si>
  <si>
    <t>さわる管理会計 Day7 — 投資の分類と持分法 ／ https://sawaru.world/kanri/day07-1</t>
  </si>
  <si>
    <t>このシートは答えです。式が全部入っています。前提の数字は「債券の分類」シートを見ているので、あちらを書き換えるとこちらも動きます。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</si>
</sst>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121820"/>
      <sz val="13"/>
      <name val="Yu Gothic"/>
    </font>
    <font>
      <color rgb="FF646A70"/>
      <sz val="9"/>
      <name val="Yu Gothic"/>
    </font>
    <font>
      <b/>
      <color rgb="FF121820"/>
      <sz val="10"/>
      <name val="Yu Gothic"/>
    </font>
    <font>
      <color rgb="FF121820"/>
      <sz val="10"/>
      <name val="Yu Gothic"/>
    </font>
    <font>
      <color rgb="FF1B4F8A"/>
      <sz val="10"/>
      <name val="Yu Gothic"/>
    </font>
    <font>
      <b/>
      <color rgb="FF2E7D46"/>
      <sz val="11"/>
      <name val="Yu Gothic"/>
    </font>
    <font>
      <b/>
      <color rgb="FF646A70"/>
      <sz val="9"/>
      <name val="Yu Gothic"/>
    </font>
    <font>
      <b/>
      <color rgb="FF121820"/>
      <sz val="11"/>
      <name val="Yu Gothic"/>
    </font>
    <font>
      <color rgb="FF646A70"/>
      <sz val="10"/>
      <name val="Yu Gothic"/>
    </font>
  </fonts>
  <fills count="7">
    <fill>
      <patternFill patternType="none"/>
    </fill>
    <fill>
      <patternFill patternType="gray125"/>
    </fill>
    <fill>
      <patternFill patternType="solid">
        <fgColor rgb="FFEDEAE1"/>
      </patternFill>
    </fill>
    <fill>
      <patternFill patternType="solid">
        <fgColor rgb="FFF7FAFD"/>
      </patternFill>
    </fill>
    <fill>
      <patternFill patternType="solid">
        <fgColor rgb="FFFBFAF6"/>
      </patternFill>
    </fill>
    <fill>
      <patternFill patternType="solid">
        <fgColor rgb="FFF1EFE7"/>
      </patternFill>
    </fill>
    <fill>
      <patternFill patternType="solid">
        <fgColor rgb="FFF6F4EC"/>
      </patternFill>
    </fill>
  </fills>
  <borders count="3">
    <border>
      <left/>
      <right/>
      <top/>
      <bottom/>
      <diagonal/>
    </border>
    <border>
      <left style="thin">
        <color rgb="FFD8D4CA"/>
      </left>
      <right style="thin">
        <color rgb="FFD8D4CA"/>
      </right>
      <top style="thin">
        <color rgb="FFD8D4CA"/>
      </top>
      <bottom style="thin">
        <color rgb="FFD8D4CA"/>
      </bottom>
      <diagonal/>
    </border>
    <border>
      <left style="thin">
        <color rgb="FFD8D4CA"/>
      </left>
      <right style="thin">
        <color rgb="FFD8D4CA"/>
      </right>
      <top style="medium">
        <color rgb="FF121820"/>
      </top>
      <bottom style="thin">
        <color rgb="FFD8D4C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3" fontId="5" fillId="3" borderId="1" xfId="0" applyNumberFormat="1" applyFont="1" applyFill="1" applyBorder="1" applyAlignment="1">
      <alignment vertical="center"/>
    </xf>
    <xf numFmtId="3" fontId="4" fillId="4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vertical="center"/>
    </xf>
    <xf numFmtId="0" fontId="3" fillId="6" borderId="2" xfId="0" applyFont="1" applyFill="1" applyBorder="1" applyAlignment="1">
      <alignment vertical="center"/>
    </xf>
    <xf numFmtId="3" fontId="3" fillId="4" borderId="2" xfId="0" applyNumberFormat="1" applyFont="1" applyFill="1" applyBorder="1" applyAlignment="1">
      <alignment vertical="center"/>
    </xf>
    <xf numFmtId="0" fontId="7" fillId="6" borderId="2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top" wrapText="1"/>
    </xf>
    <xf numFmtId="0" fontId="8" fillId="0" borderId="0" xfId="0" applyFont="1"/>
    <xf numFmtId="0" fontId="4" fillId="0" borderId="0" xfId="0" applyFont="1" applyAlignment="1">
      <alignment vertical="top" wrapText="1"/>
    </xf>
    <xf numFmtId="0" fontId="2" fillId="0" borderId="0" xfId="0" applyFont="1"/>
    <xf numFmtId="3" fontId="3" fillId="6" borderId="2" xfId="0" applyNumberFormat="1" applyFont="1" applyFill="1" applyBorder="1" applyAlignment="1">
      <alignment vertical="center"/>
    </xf>
    <xf numFmtId="0" fontId="9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workbookViewId="0">
      <pane xSplit="2" ySplit="6" topLeftCell="C7" activePane="bottomRight" state="frozen"/>
      <selection pane="bottomRight"/>
    </sheetView>
  </sheetViews>
  <sheetFormatPr defaultRowHeight="15" outlineLevelRow="0" outlineLevelCol="0" x14ac:dyDescent="55"/>
  <cols>
    <col min="1" max="1" width="4.3" customWidth="1"/>
    <col min="2" max="2" width="30" customWidth="1"/>
    <col min="3" max="5" width="18.6" customWidth="1"/>
    <col min="6" max="6" width="42.9" customWidth="1"/>
    <col min="7" max="7" width="12" customWidth="1"/>
  </cols>
  <sheetData>
    <row r="1" ht="19" customHeight="1" spans="1:6" x14ac:dyDescent="0.25">
      <c r="A1" s="1" t="s">
        <v>0</v>
      </c>
      <c r="B1" s="1"/>
      <c r="C1" s="1"/>
      <c r="D1" s="1"/>
      <c r="E1" s="1"/>
      <c r="F1" s="1"/>
    </row>
    <row r="2" ht="19" customHeight="1" spans="1:6" x14ac:dyDescent="0.25">
      <c r="A2" s="2" t="s">
        <v>1</v>
      </c>
      <c r="B2" s="2"/>
      <c r="C2" s="2"/>
      <c r="D2" s="2"/>
      <c r="E2" s="2"/>
      <c r="F2" s="2"/>
    </row>
    <row r="3" ht="19" customHeight="1" spans="2:4" x14ac:dyDescent="0.25">
      <c r="B3" s="3" t="s">
        <v>2</v>
      </c>
      <c r="C3" s="3" t="s">
        <v>3</v>
      </c>
      <c r="D3" s="3" t="s">
        <v>4</v>
      </c>
    </row>
    <row r="4" ht="19" customHeight="1" spans="2:6" x14ac:dyDescent="0.25">
      <c r="B4" s="4" t="s">
        <v>5</v>
      </c>
      <c r="C4" s="5">
        <v>1000</v>
      </c>
      <c r="E4" s="3" t="s">
        <v>6</v>
      </c>
      <c r="F4" s="5">
        <v>40</v>
      </c>
    </row>
    <row r="5" ht="19" customHeight="1" spans="2:7" x14ac:dyDescent="0.25">
      <c r="B5" s="4" t="s">
        <v>7</v>
      </c>
      <c r="C5" s="5">
        <v>1060</v>
      </c>
      <c r="D5" s="2" t="s">
        <v>8</v>
      </c>
      <c r="E5" s="3" t="s">
        <v>9</v>
      </c>
      <c r="F5" s="6"/>
      <c r="G5" s="7">
        <f>IF(F5="","",IF(ABS(F5-'債券の分類_答え'!F5)&lt;=MAX(0.5,ABS('債券の分類_答え'!F5)*0.0005),"○","もう一度"))</f>
      </c>
    </row>
    <row r="6" ht="19" customHeight="1" spans="2:7" x14ac:dyDescent="0.25">
      <c r="B6" s="3" t="s">
        <v>10</v>
      </c>
      <c r="C6" s="3" t="s">
        <v>11</v>
      </c>
      <c r="D6" s="3" t="s">
        <v>12</v>
      </c>
      <c r="E6" s="3" t="s">
        <v>13</v>
      </c>
      <c r="F6" s="3" t="s">
        <v>14</v>
      </c>
      <c r="G6" s="3" t="s">
        <v>15</v>
      </c>
    </row>
    <row r="7" ht="19" customHeight="1" spans="2:6" x14ac:dyDescent="0.25">
      <c r="B7" s="8" t="s">
        <v>16</v>
      </c>
      <c r="C7" s="8" t="s">
        <v>17</v>
      </c>
      <c r="D7" s="8" t="s">
        <v>18</v>
      </c>
      <c r="E7" s="8" t="s">
        <v>19</v>
      </c>
      <c r="F7" s="8" t="s">
        <v>20</v>
      </c>
    </row>
    <row r="8" ht="19" customHeight="1" spans="2:7" x14ac:dyDescent="0.25">
      <c r="B8" s="4" t="s">
        <v>21</v>
      </c>
      <c r="C8" s="6"/>
      <c r="D8" s="6"/>
      <c r="E8" s="6"/>
      <c r="F8" s="2" t="s">
        <v>22</v>
      </c>
      <c r="G8" s="7">
        <f>IF(OR(C8="",D8="",E8=""),"",IF(AND(ABS(C8-'債券の分類_答え'!C8)&lt;=MAX(0.5,ABS('債券の分類_答え'!C8)*0.0005),ABS(D8-'債券の分類_答え'!D8)&lt;=MAX(0.5,ABS('債券の分類_答え'!D8)*0.0005),ABS(E8-'債券の分類_答え'!E8)&lt;=MAX(0.5,ABS('債券の分類_答え'!E8)*0.0005)),"○","もう一度"))</f>
      </c>
    </row>
    <row r="9" ht="19" customHeight="1" spans="2:7" x14ac:dyDescent="0.25">
      <c r="B9" s="4" t="s">
        <v>23</v>
      </c>
      <c r="C9" s="6"/>
      <c r="D9" s="9">
        <v>0</v>
      </c>
      <c r="E9" s="9">
        <v>0</v>
      </c>
      <c r="F9" s="2" t="s">
        <v>24</v>
      </c>
      <c r="G9" s="7">
        <f>IF(C9="","",IF(ABS(C9-'債券の分類_答え'!C9)&lt;=MAX(0.5,ABS('債券の分類_答え'!C9)*0.0005),"○","もう一度"))</f>
      </c>
    </row>
    <row r="10" ht="19" customHeight="1" spans="2:7" x14ac:dyDescent="0.25">
      <c r="B10" s="4" t="s">
        <v>25</v>
      </c>
      <c r="C10" s="9">
        <v>0</v>
      </c>
      <c r="D10" s="6"/>
      <c r="E10" s="9">
        <v>0</v>
      </c>
      <c r="F10" s="2" t="s">
        <v>26</v>
      </c>
      <c r="G10" s="7">
        <f>IF(D10="","",IF(ABS(D10-'債券の分類_答え'!D10)&lt;=MAX(0.5,ABS('債券の分類_答え'!D10)*0.0005),"○","もう一度"))</f>
      </c>
    </row>
    <row r="11" ht="19" customHeight="1" spans="2:7" x14ac:dyDescent="0.25">
      <c r="B11" s="10" t="s">
        <v>27</v>
      </c>
      <c r="C11" s="11"/>
      <c r="D11" s="11"/>
      <c r="E11" s="11"/>
      <c r="F11" s="12" t="s">
        <v>28</v>
      </c>
      <c r="G11" s="7">
        <f>IF(OR(C11="",D11="",E11=""),"",IF(AND(ABS(C11-'債券の分類_答え'!C11)&lt;=MAX(0.5,ABS('債券の分類_答え'!C11)*0.0005),ABS(D11-'債券の分類_答え'!D11)&lt;=MAX(0.5,ABS('債券の分類_答え'!D11)*0.0005),ABS(E11-'債券の分類_答え'!E11)&lt;=MAX(0.5,ABS('債券の分類_答え'!E11)*0.0005)),"○","もう一度"))</f>
      </c>
    </row>
    <row r="12" ht="19" customHeight="1" spans="2:7" x14ac:dyDescent="0.25">
      <c r="B12" s="10" t="s">
        <v>29</v>
      </c>
      <c r="C12" s="11"/>
      <c r="D12" s="11"/>
      <c r="E12" s="11"/>
      <c r="F12" s="12" t="s">
        <v>30</v>
      </c>
      <c r="G12" s="7">
        <f>IF(OR(C12="",D12="",E12=""),"",IF(AND(ABS(C12-'債券の分類_答え'!C12)&lt;=MAX(0.5,ABS('債券の分類_答え'!C12)*0.0005),ABS(D12-'債券の分類_答え'!D12)&lt;=MAX(0.5,ABS('債券の分類_答え'!D12)*0.0005),ABS(E12-'債券の分類_答え'!E12)&lt;=MAX(0.5,ABS('債券の分類_答え'!E12)*0.0005)),"○","もう一度"))</f>
      </c>
    </row>
    <row r="13" ht="19" customHeight="1" spans="2:7" x14ac:dyDescent="0.25">
      <c r="B13" s="4" t="s">
        <v>31</v>
      </c>
      <c r="C13" s="6"/>
      <c r="D13" s="6"/>
      <c r="E13" s="6"/>
      <c r="F13" s="2" t="s">
        <v>32</v>
      </c>
      <c r="G13" s="7">
        <f>IF(OR(C13="",D13="",E13=""),"",IF(AND(ABS(C13-'債券の分類_答え'!C13)&lt;=MAX(0.5,ABS('債券の分類_答え'!C13)*0.0005),ABS(D13-'債券の分類_答え'!D13)&lt;=MAX(0.5,ABS('債券の分類_答え'!D13)*0.0005),ABS(E13-'債券の分類_答え'!E13)&lt;=MAX(0.5,ABS('債券の分類_答え'!E13)*0.0005)),"○","もう一度"))</f>
      </c>
    </row>
    <row r="14" ht="19" customHeight="1" x14ac:dyDescent="0.25"/>
    <row r="15" ht="19" customHeight="1" spans="2:5" x14ac:dyDescent="0.25">
      <c r="B15" s="13" t="s">
        <v>33</v>
      </c>
      <c r="C15" s="13"/>
      <c r="D15" s="13"/>
      <c r="E15" s="13"/>
    </row>
    <row r="16" ht="19" customHeight="1" spans="2:5" x14ac:dyDescent="0.25">
      <c r="B16" s="3" t="s">
        <v>34</v>
      </c>
      <c r="C16" s="3" t="s">
        <v>3</v>
      </c>
      <c r="D16" s="3" t="s">
        <v>35</v>
      </c>
      <c r="E16" s="3" t="s">
        <v>4</v>
      </c>
    </row>
    <row r="17" ht="19" customHeight="1" spans="2:3" x14ac:dyDescent="0.25">
      <c r="B17" s="4" t="s">
        <v>36</v>
      </c>
      <c r="C17" s="5">
        <v>1200</v>
      </c>
    </row>
    <row r="18" ht="19" customHeight="1" spans="2:5" x14ac:dyDescent="0.25">
      <c r="B18" s="4" t="s">
        <v>37</v>
      </c>
      <c r="C18" s="5">
        <v>30</v>
      </c>
      <c r="E18" s="2" t="s">
        <v>38</v>
      </c>
    </row>
    <row r="19" ht="19" customHeight="1" spans="2:3" x14ac:dyDescent="0.25">
      <c r="B19" s="4" t="s">
        <v>39</v>
      </c>
      <c r="C19" s="5">
        <v>400</v>
      </c>
    </row>
    <row r="20" ht="19" customHeight="1" spans="2:3" x14ac:dyDescent="0.25">
      <c r="B20" s="4" t="s">
        <v>40</v>
      </c>
      <c r="C20" s="5">
        <v>100</v>
      </c>
    </row>
    <row r="21" ht="19" customHeight="1" spans="2:7" x14ac:dyDescent="0.25">
      <c r="B21" s="4" t="s">
        <v>41</v>
      </c>
      <c r="C21" s="6"/>
      <c r="E21" s="2" t="s">
        <v>42</v>
      </c>
      <c r="G21" s="7">
        <f>IF(C21="","",IF(ABS(C21-'債券の分類_答え'!C21)&lt;=MAX(0.5,ABS('債券の分類_答え'!C21)*0.0005),"○","もう一度"))</f>
      </c>
    </row>
    <row r="22" ht="19" customHeight="1" spans="2:7" x14ac:dyDescent="0.25">
      <c r="B22" s="4" t="s">
        <v>43</v>
      </c>
      <c r="C22" s="6"/>
      <c r="E22" s="2" t="s">
        <v>44</v>
      </c>
      <c r="G22" s="7">
        <f>IF(C22="","",IF(ABS(C22-'債券の分類_答え'!C22)&lt;=MAX(0.5,ABS('債券の分類_答え'!C22)*0.0005),"○","もう一度"))</f>
      </c>
    </row>
    <row r="23" ht="19" customHeight="1" spans="2:7" x14ac:dyDescent="0.25">
      <c r="B23" s="10" t="s">
        <v>45</v>
      </c>
      <c r="C23" s="11"/>
      <c r="E23" s="2" t="s">
        <v>20</v>
      </c>
      <c r="G23" s="7">
        <f>IF(C23="","",IF(ABS(C23-'債券の分類_答え'!C23)&lt;=MAX(0.5,ABS('債券の分類_答え'!C23)*0.0005),"○","もう一度"))</f>
      </c>
    </row>
    <row r="24" ht="19" customHeight="1" spans="2:7" x14ac:dyDescent="0.25">
      <c r="B24" s="4" t="s">
        <v>46</v>
      </c>
      <c r="C24" s="6"/>
      <c r="E24" s="2" t="s">
        <v>47</v>
      </c>
      <c r="G24" s="7">
        <f>IF(C24="","",IF(ABS(C24-'債券の分類_答え'!C24)&lt;=MAX(0.5,ABS('債券の分類_答え'!C24)*0.0005),"○","もう一度"))</f>
      </c>
    </row>
    <row r="26" ht="46" customHeight="1" spans="1:7" x14ac:dyDescent="0.25">
      <c r="A26" s="14" t="s">
        <v>48</v>
      </c>
      <c r="B26" s="14"/>
      <c r="C26" s="14"/>
      <c r="D26" s="14"/>
      <c r="E26" s="14"/>
      <c r="F26" s="14"/>
      <c r="G26" s="14"/>
    </row>
    <row r="28" spans="1:1" x14ac:dyDescent="0.25">
      <c r="A28" s="15" t="s">
        <v>49</v>
      </c>
    </row>
    <row r="29" ht="34" customHeight="1" spans="1:6" x14ac:dyDescent="0.25">
      <c r="A29" s="16" t="s">
        <v>50</v>
      </c>
      <c r="B29" s="16"/>
      <c r="C29" s="16"/>
      <c r="D29" s="16"/>
      <c r="E29" s="16"/>
      <c r="F29" s="16"/>
    </row>
    <row r="30" ht="34" customHeight="1" spans="1:6" x14ac:dyDescent="0.25">
      <c r="A30" s="16" t="s">
        <v>51</v>
      </c>
      <c r="B30" s="16"/>
      <c r="C30" s="16"/>
      <c r="D30" s="16"/>
      <c r="E30" s="16"/>
      <c r="F30" s="16"/>
    </row>
    <row r="31" ht="34" customHeight="1" spans="1:6" x14ac:dyDescent="0.25">
      <c r="A31" s="16" t="s">
        <v>52</v>
      </c>
      <c r="B31" s="16"/>
      <c r="C31" s="16"/>
      <c r="D31" s="16"/>
      <c r="E31" s="16"/>
      <c r="F31" s="16"/>
    </row>
    <row r="32" ht="34" customHeight="1" spans="1:6" x14ac:dyDescent="0.25">
      <c r="A32" s="16" t="s">
        <v>53</v>
      </c>
      <c r="B32" s="16"/>
      <c r="C32" s="16"/>
      <c r="D32" s="16"/>
      <c r="E32" s="16"/>
      <c r="F32" s="16"/>
    </row>
    <row r="33" ht="34" customHeight="1" spans="1:6" x14ac:dyDescent="0.25">
      <c r="A33" s="16" t="s">
        <v>54</v>
      </c>
      <c r="B33" s="16"/>
      <c r="C33" s="16"/>
      <c r="D33" s="16"/>
      <c r="E33" s="16"/>
      <c r="F33" s="16"/>
    </row>
    <row r="34" ht="34" customHeight="1" spans="1:6" x14ac:dyDescent="0.25">
      <c r="A34" s="16" t="s">
        <v>55</v>
      </c>
      <c r="B34" s="16"/>
      <c r="C34" s="16"/>
      <c r="D34" s="16"/>
      <c r="E34" s="16"/>
      <c r="F34" s="16"/>
    </row>
    <row r="36" spans="1:1" x14ac:dyDescent="0.25">
      <c r="A36" s="17" t="s">
        <v>56</v>
      </c>
    </row>
  </sheetData>
  <mergeCells count="10">
    <mergeCell ref="A1:F1"/>
    <mergeCell ref="A2:F2"/>
    <mergeCell ref="B15:E15"/>
    <mergeCell ref="A26:G26"/>
    <mergeCell ref="A29:F29"/>
    <mergeCell ref="A30:F30"/>
    <mergeCell ref="A31:F31"/>
    <mergeCell ref="A32:F32"/>
    <mergeCell ref="A33:F33"/>
    <mergeCell ref="A34:F34"/>
  </mergeCells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workbookViewId="0">
      <pane xSplit="2" ySplit="6" topLeftCell="C7" activePane="bottomRight" state="frozen"/>
      <selection pane="bottomRight"/>
    </sheetView>
  </sheetViews>
  <sheetFormatPr defaultRowHeight="15" outlineLevelRow="0" outlineLevelCol="0" x14ac:dyDescent="55"/>
  <cols>
    <col min="1" max="1" width="4.3" customWidth="1"/>
    <col min="2" max="2" width="30" customWidth="1"/>
    <col min="3" max="5" width="18.6" customWidth="1"/>
    <col min="6" max="6" width="42.9" customWidth="1"/>
  </cols>
  <sheetData>
    <row r="1" ht="19" customHeight="1" spans="1:6" x14ac:dyDescent="0.25">
      <c r="A1" s="1" t="s">
        <v>0</v>
      </c>
      <c r="B1" s="1"/>
      <c r="C1" s="1"/>
      <c r="D1" s="1"/>
      <c r="E1" s="1"/>
      <c r="F1" s="1"/>
    </row>
    <row r="2" ht="19" customHeight="1" spans="1:6" x14ac:dyDescent="0.25">
      <c r="A2" s="2" t="s">
        <v>1</v>
      </c>
      <c r="B2" s="2"/>
      <c r="C2" s="2"/>
      <c r="D2" s="2"/>
      <c r="E2" s="2"/>
      <c r="F2" s="2"/>
    </row>
    <row r="3" ht="19" customHeight="1" spans="2:4" x14ac:dyDescent="0.25">
      <c r="B3" s="3" t="s">
        <v>2</v>
      </c>
      <c r="C3" s="3" t="s">
        <v>3</v>
      </c>
      <c r="D3" s="3" t="s">
        <v>4</v>
      </c>
    </row>
    <row r="4" ht="19" customHeight="1" spans="2:6" x14ac:dyDescent="0.25">
      <c r="B4" s="4" t="s">
        <v>5</v>
      </c>
      <c r="C4" s="5">
        <f>'債券の分類'!C4</f>
      </c>
      <c r="E4" s="3" t="s">
        <v>6</v>
      </c>
      <c r="F4" s="5">
        <f>'債券の分類'!F4</f>
      </c>
    </row>
    <row r="5" ht="19" customHeight="1" spans="2:6" x14ac:dyDescent="0.25">
      <c r="B5" s="4" t="s">
        <v>7</v>
      </c>
      <c r="C5" s="5">
        <f>'債券の分類'!C5</f>
      </c>
      <c r="D5" s="2" t="s">
        <v>8</v>
      </c>
      <c r="E5" s="3" t="s">
        <v>9</v>
      </c>
      <c r="F5" s="9">
        <f>C5-C4</f>
      </c>
    </row>
    <row r="6" ht="19" customHeight="1" spans="2:6" x14ac:dyDescent="0.25">
      <c r="B6" s="3" t="s">
        <v>10</v>
      </c>
      <c r="C6" s="3" t="s">
        <v>11</v>
      </c>
      <c r="D6" s="3" t="s">
        <v>12</v>
      </c>
      <c r="E6" s="3" t="s">
        <v>13</v>
      </c>
      <c r="F6" s="3" t="s">
        <v>14</v>
      </c>
    </row>
    <row r="7" ht="19" customHeight="1" spans="2:6" x14ac:dyDescent="0.25">
      <c r="B7" s="8" t="s">
        <v>16</v>
      </c>
      <c r="C7" s="8" t="s">
        <v>17</v>
      </c>
      <c r="D7" s="8" t="s">
        <v>18</v>
      </c>
      <c r="E7" s="8" t="s">
        <v>19</v>
      </c>
      <c r="F7" s="8" t="s">
        <v>20</v>
      </c>
    </row>
    <row r="8" ht="19" customHeight="1" spans="2:6" x14ac:dyDescent="0.25">
      <c r="B8" s="4" t="s">
        <v>21</v>
      </c>
      <c r="C8" s="9">
        <f>$F$4</f>
      </c>
      <c r="D8" s="9">
        <f>$F$4</f>
      </c>
      <c r="E8" s="9">
        <f>$F$4</f>
      </c>
      <c r="F8" s="2" t="s">
        <v>22</v>
      </c>
    </row>
    <row r="9" ht="19" customHeight="1" spans="2:6" x14ac:dyDescent="0.25">
      <c r="B9" s="4" t="s">
        <v>23</v>
      </c>
      <c r="C9" s="9">
        <f>$F$5</f>
      </c>
      <c r="D9" s="9">
        <v>0</v>
      </c>
      <c r="E9" s="9">
        <v>0</v>
      </c>
      <c r="F9" s="2" t="s">
        <v>24</v>
      </c>
    </row>
    <row r="10" ht="19" customHeight="1" spans="2:6" x14ac:dyDescent="0.25">
      <c r="B10" s="4" t="s">
        <v>25</v>
      </c>
      <c r="C10" s="9">
        <v>0</v>
      </c>
      <c r="D10" s="9">
        <f>$F$5</f>
      </c>
      <c r="E10" s="9">
        <v>0</v>
      </c>
      <c r="F10" s="2" t="s">
        <v>26</v>
      </c>
    </row>
    <row r="11" ht="19" customHeight="1" spans="2:6" x14ac:dyDescent="0.25">
      <c r="B11" s="10" t="s">
        <v>27</v>
      </c>
      <c r="C11" s="18">
        <f>C8+C9</f>
      </c>
      <c r="D11" s="18">
        <f>D8+D9</f>
      </c>
      <c r="E11" s="18">
        <f>E8+E9</f>
      </c>
      <c r="F11" s="12" t="s">
        <v>28</v>
      </c>
    </row>
    <row r="12" ht="19" customHeight="1" spans="2:6" x14ac:dyDescent="0.25">
      <c r="B12" s="10" t="s">
        <v>29</v>
      </c>
      <c r="C12" s="18">
        <f>C11+C10</f>
      </c>
      <c r="D12" s="18">
        <f>D11+D10</f>
      </c>
      <c r="E12" s="18">
        <f>E11+E10</f>
      </c>
      <c r="F12" s="12" t="s">
        <v>30</v>
      </c>
    </row>
    <row r="13" ht="19" customHeight="1" spans="2:6" x14ac:dyDescent="0.25">
      <c r="B13" s="4" t="s">
        <v>31</v>
      </c>
      <c r="C13" s="9">
        <f>$C$5</f>
      </c>
      <c r="D13" s="9">
        <f>$C$5</f>
      </c>
      <c r="E13" s="9">
        <f>$C$4</f>
      </c>
      <c r="F13" s="2" t="s">
        <v>32</v>
      </c>
    </row>
    <row r="14" ht="19" customHeight="1" x14ac:dyDescent="0.25"/>
    <row r="15" ht="19" customHeight="1" spans="2:5" x14ac:dyDescent="0.25">
      <c r="B15" s="13" t="s">
        <v>33</v>
      </c>
      <c r="C15" s="13"/>
      <c r="D15" s="13"/>
      <c r="E15" s="13"/>
    </row>
    <row r="16" ht="19" customHeight="1" spans="2:5" x14ac:dyDescent="0.25">
      <c r="B16" s="3" t="s">
        <v>34</v>
      </c>
      <c r="C16" s="3" t="s">
        <v>3</v>
      </c>
      <c r="D16" s="3" t="s">
        <v>35</v>
      </c>
      <c r="E16" s="3" t="s">
        <v>4</v>
      </c>
    </row>
    <row r="17" ht="19" customHeight="1" spans="2:3" x14ac:dyDescent="0.25">
      <c r="B17" s="4" t="s">
        <v>36</v>
      </c>
      <c r="C17" s="5">
        <f>'債券の分類'!C17</f>
      </c>
    </row>
    <row r="18" ht="19" customHeight="1" spans="2:5" x14ac:dyDescent="0.25">
      <c r="B18" s="4" t="s">
        <v>37</v>
      </c>
      <c r="C18" s="5">
        <f>'債券の分類'!C18</f>
      </c>
      <c r="E18" s="2" t="s">
        <v>38</v>
      </c>
    </row>
    <row r="19" ht="19" customHeight="1" spans="2:3" x14ac:dyDescent="0.25">
      <c r="B19" s="4" t="s">
        <v>39</v>
      </c>
      <c r="C19" s="5">
        <f>'債券の分類'!C19</f>
      </c>
    </row>
    <row r="20" ht="19" customHeight="1" spans="2:3" x14ac:dyDescent="0.25">
      <c r="B20" s="4" t="s">
        <v>40</v>
      </c>
      <c r="C20" s="5">
        <f>'債券の分類'!C20</f>
      </c>
    </row>
    <row r="21" ht="19" customHeight="1" spans="2:5" x14ac:dyDescent="0.25">
      <c r="B21" s="4" t="s">
        <v>41</v>
      </c>
      <c r="C21" s="9">
        <f>C19*C18/100</f>
      </c>
      <c r="E21" s="2" t="s">
        <v>42</v>
      </c>
    </row>
    <row r="22" ht="19" customHeight="1" spans="2:5" x14ac:dyDescent="0.25">
      <c r="B22" s="4" t="s">
        <v>43</v>
      </c>
      <c r="C22" s="9">
        <f>C20*C18/100</f>
      </c>
      <c r="E22" s="2" t="s">
        <v>44</v>
      </c>
    </row>
    <row r="23" ht="19" customHeight="1" spans="2:5" x14ac:dyDescent="0.25">
      <c r="B23" s="10" t="s">
        <v>45</v>
      </c>
      <c r="C23" s="18">
        <f>C17+C21-C22</f>
      </c>
      <c r="E23" s="2" t="s">
        <v>20</v>
      </c>
    </row>
    <row r="24" ht="19" customHeight="1" spans="2:5" x14ac:dyDescent="0.25">
      <c r="B24" s="4" t="s">
        <v>46</v>
      </c>
      <c r="C24" s="9">
        <f>C21-C22</f>
      </c>
      <c r="E24" s="2" t="s">
        <v>47</v>
      </c>
    </row>
    <row r="26" spans="1:6" x14ac:dyDescent="0.25">
      <c r="A26" s="19" t="s">
        <v>57</v>
      </c>
      <c r="B26" s="19"/>
      <c r="C26" s="19"/>
      <c r="D26" s="19"/>
      <c r="E26" s="19"/>
      <c r="F26" s="19"/>
    </row>
    <row r="28" spans="1:1" x14ac:dyDescent="0.25">
      <c r="A28" s="15" t="s">
        <v>49</v>
      </c>
    </row>
    <row r="29" ht="34" customHeight="1" spans="1:6" x14ac:dyDescent="0.25">
      <c r="A29" s="16" t="s">
        <v>50</v>
      </c>
      <c r="B29" s="16"/>
      <c r="C29" s="16"/>
      <c r="D29" s="16"/>
      <c r="E29" s="16"/>
      <c r="F29" s="16"/>
    </row>
    <row r="30" ht="34" customHeight="1" spans="1:6" x14ac:dyDescent="0.25">
      <c r="A30" s="16" t="s">
        <v>51</v>
      </c>
      <c r="B30" s="16"/>
      <c r="C30" s="16"/>
      <c r="D30" s="16"/>
      <c r="E30" s="16"/>
      <c r="F30" s="16"/>
    </row>
    <row r="31" ht="34" customHeight="1" spans="1:6" x14ac:dyDescent="0.25">
      <c r="A31" s="16" t="s">
        <v>52</v>
      </c>
      <c r="B31" s="16"/>
      <c r="C31" s="16"/>
      <c r="D31" s="16"/>
      <c r="E31" s="16"/>
      <c r="F31" s="16"/>
    </row>
    <row r="32" ht="34" customHeight="1" spans="1:6" x14ac:dyDescent="0.25">
      <c r="A32" s="16" t="s">
        <v>53</v>
      </c>
      <c r="B32" s="16"/>
      <c r="C32" s="16"/>
      <c r="D32" s="16"/>
      <c r="E32" s="16"/>
      <c r="F32" s="16"/>
    </row>
    <row r="33" ht="34" customHeight="1" spans="1:6" x14ac:dyDescent="0.25">
      <c r="A33" s="16" t="s">
        <v>54</v>
      </c>
      <c r="B33" s="16"/>
      <c r="C33" s="16"/>
      <c r="D33" s="16"/>
      <c r="E33" s="16"/>
      <c r="F33" s="16"/>
    </row>
    <row r="34" ht="34" customHeight="1" spans="1:6" x14ac:dyDescent="0.25">
      <c r="A34" s="16" t="s">
        <v>55</v>
      </c>
      <c r="B34" s="16"/>
      <c r="C34" s="16"/>
      <c r="D34" s="16"/>
      <c r="E34" s="16"/>
      <c r="F34" s="16"/>
    </row>
    <row r="36" spans="1:1" x14ac:dyDescent="0.25">
      <c r="A36" s="17" t="s">
        <v>56</v>
      </c>
    </row>
  </sheetData>
  <mergeCells count="10">
    <mergeCell ref="A1:F1"/>
    <mergeCell ref="A2:F2"/>
    <mergeCell ref="B15:E15"/>
    <mergeCell ref="A26:F26"/>
    <mergeCell ref="A29:F29"/>
    <mergeCell ref="A30:F30"/>
    <mergeCell ref="A31:F31"/>
    <mergeCell ref="A32:F32"/>
    <mergeCell ref="A33:F33"/>
    <mergeCell ref="A34:F34"/>
  </mergeCells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債券の分類</vt:lpstr>
      <vt:lpstr>債券の分類_答え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 寛明</dc:creator>
  <dc:title/>
  <dc:subject/>
  <dc:description/>
  <cp:keywords/>
  <cp:category/>
  <cp:lastModifiedBy>Unknown</cp:lastModifiedBy>
  <dcterms:created xsi:type="dcterms:W3CDTF">2026-08-28T00:00:00Z</dcterms:created>
  <dcterms:modified xsi:type="dcterms:W3CDTF">2026-08-28T00:00:00Z</dcterms:modified>
</cp:coreProperties>
</file>