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原価配分" state="visible" r:id="rId4"/>
    <sheet sheetId="2" name="原価配分_答え" state="visible" r:id="rId5"/>
  </sheets>
  <calcPr calcId="171027"/>
</workbook>
</file>

<file path=xl/sharedStrings.xml><?xml version="1.0" encoding="utf-8"?>
<sst xmlns="http://schemas.openxmlformats.org/spreadsheetml/2006/main" count="93" uniqueCount="46">
  <si>
    <t>Horizon Trading — 棚卸資産の原価配分（FIFO vs 加重平均）</t>
  </si>
  <si>
    <t>数量は個、単価と金額は千USD。★同じ在庫・同じ販売数でも、どちらの方法を選ぶかで売上原価が変わります。</t>
  </si>
  <si>
    <t>【受払】いつ・いくらで・何個入ったか</t>
  </si>
  <si>
    <t>区分</t>
  </si>
  <si>
    <t>数量（個）</t>
  </si>
  <si>
    <t>単価</t>
  </si>
  <si>
    <t>金額</t>
  </si>
  <si>
    <t/>
  </si>
  <si>
    <t>メモ</t>
  </si>
  <si>
    <t>判定</t>
  </si>
  <si>
    <t>期首在庫</t>
  </si>
  <si>
    <t>いちばん古い在庫</t>
  </si>
  <si>
    <t>仕入①</t>
  </si>
  <si>
    <t>仕入②</t>
  </si>
  <si>
    <t>★いちばん新しく、いちばん高い</t>
  </si>
  <si>
    <t>販売可能 合計</t>
  </si>
  <si>
    <t>この総額をどう割るかが、この回の話</t>
  </si>
  <si>
    <t>販売数量</t>
  </si>
  <si>
    <t>★どちらの方法でも同じ300個</t>
  </si>
  <si>
    <t>期末在庫 数量</t>
  </si>
  <si>
    <t>残った200個</t>
  </si>
  <si>
    <t>【比べる】同じ在庫を、2つの方法で分ける</t>
  </si>
  <si>
    <t>項目</t>
  </si>
  <si>
    <t>FIFO（先入先出）</t>
  </si>
  <si>
    <t>加重平均</t>
  </si>
  <si>
    <t>差（平均 − FIFO）</t>
  </si>
  <si>
    <t>考え方</t>
  </si>
  <si>
    <t>期末在庫の金額</t>
  </si>
  <si>
    <t>★FIFOは新しい（高い）在庫が残る</t>
  </si>
  <si>
    <t>売上原価</t>
  </si>
  <si>
    <t>古い（安い）在庫から先に費用になる</t>
  </si>
  <si>
    <t>検算（在庫＋原価）</t>
  </si>
  <si>
    <t>★分け方が違うだけで、総額は同じ</t>
  </si>
  <si>
    <t>期末在庫の1個あたり単価</t>
  </si>
  <si>
    <t>FIFOの方が高い＝新しい在庫が残っている</t>
  </si>
  <si>
    <t>税引前利益の差（FIFO − 平均法）</t>
  </si>
  <si>
    <t>仕入単価が上がっている局面では、いつもこの向き</t>
  </si>
  <si>
    <t>使い方 ── 薄い色の欄が空いています。そこに =C6-C7 のような式を自分で入れてください。右端の「判定」列に ○ が出れば正解です。詰まったら下のタブ「原価配分_答え」を開くと式が見られます。青い文字の欄（前提の数字）を書き換えると、答えの側も一緒に動くので、自分の数字でも練習できます。</t>
  </si>
  <si>
    <t>【解説】原価配分</t>
  </si>
  <si>
    <t>分けているのは同じ金額です。E9 の販売可能総額 6,250 を、「売れた分（売上原価）」と「残った分（期末在庫）」に分けているだけ。どちらの方法でも合計は変わりません（17行目の検算がそれです）。変わるのは、その2つへの割り振り方だけです。</t>
  </si>
  <si>
    <t>FIFO（先入先出）は「古いものから売れた」と考えます。だから残るのは新しい在庫。C15 の式を見てください。仕入②の150個（単価15）がまるごと残り、足りない50個を仕入①（単価12）から取ります。新しい＝高い在庫が残るので、期末在庫は大きく、売上原価は小さくなります。</t>
  </si>
  <si>
    <t>加重平均は「全部混ぜて、平均単価で出す」方法です。D9 の加重平均単価 12.50 を、売れた300個にも残った200個にも同じように掛けます。混ぜてしまうので、単価の上がり下がりが平準化されます。</t>
  </si>
  <si>
    <t>仕入単価が上がっている局面では、向きが決まっています。FIFOの方が売上原価が小さく（3,400 対 3,750）、期末在庫が大きい（2,850 対 2,500）。E16 の差 350 が、そのまま税引前利益の差（E19）になります。会計方法を変えただけで利益が350動くので、方法は勝手に変えられません（継続性の原則）。</t>
  </si>
  <si>
    <t>試してみてください。D8（仕入②の単価）を 15 から 9 に下げると、単価が下がる局面になります。FIFOと平均法の大小関係がひっくり返ります。「FIFOの方が利益が大きい」は法則ではなく、単価が上がっているときの話だと分かります。</t>
  </si>
  <si>
    <t>さわる管理会計 Day5 — 棚卸資産の原価配分 ／ https://sawaru.world/kanri/day05-1</t>
  </si>
  <si>
    <t>このシートは答えです。式が全部入っています。前提の数字は「原価配分」シートを見ているので、あちらを書き換えるとこちらも動きます。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</si>
</sst>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6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7.1" customWidth="1"/>
    <col min="3" max="4" width="15.7" customWidth="1"/>
    <col min="5" max="6" width="18.6" customWidth="1"/>
    <col min="7" max="7" width="42.9" customWidth="1"/>
    <col min="8" max="8" width="12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spans="2:5" x14ac:dyDescent="0.25">
      <c r="B4" s="3" t="s">
        <v>2</v>
      </c>
      <c r="C4" s="3"/>
      <c r="D4" s="3"/>
      <c r="E4" s="3"/>
    </row>
    <row r="5" ht="19" customHeight="1" spans="2:8" x14ac:dyDescent="0.2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ht="19" customHeight="1" spans="2:8" x14ac:dyDescent="0.25">
      <c r="B6" s="5" t="s">
        <v>10</v>
      </c>
      <c r="C6" s="6">
        <v>100</v>
      </c>
      <c r="D6" s="6">
        <v>10</v>
      </c>
      <c r="E6" s="7"/>
      <c r="G6" s="2" t="s">
        <v>11</v>
      </c>
      <c r="H6" s="8">
        <f>IF(E6="","",IF(ABS(E6-'原価配分_答え'!E6)&lt;=MAX(0.5,ABS('原価配分_答え'!E6)*0.0005),"○","もう一度"))</f>
      </c>
    </row>
    <row r="7" ht="19" customHeight="1" spans="2:8" x14ac:dyDescent="0.25">
      <c r="B7" s="5" t="s">
        <v>12</v>
      </c>
      <c r="C7" s="6">
        <v>250</v>
      </c>
      <c r="D7" s="6">
        <v>12</v>
      </c>
      <c r="E7" s="7"/>
      <c r="G7" s="2" t="s">
        <v>7</v>
      </c>
      <c r="H7" s="8">
        <f>IF(E7="","",IF(ABS(E7-'原価配分_答え'!E7)&lt;=MAX(0.5,ABS('原価配分_答え'!E7)*0.0005),"○","もう一度"))</f>
      </c>
    </row>
    <row r="8" ht="19" customHeight="1" spans="2:8" x14ac:dyDescent="0.25">
      <c r="B8" s="5" t="s">
        <v>13</v>
      </c>
      <c r="C8" s="6">
        <v>150</v>
      </c>
      <c r="D8" s="6">
        <v>15</v>
      </c>
      <c r="E8" s="7"/>
      <c r="G8" s="2" t="s">
        <v>14</v>
      </c>
      <c r="H8" s="8">
        <f>IF(E8="","",IF(ABS(E8-'原価配分_答え'!E8)&lt;=MAX(0.5,ABS('原価配分_答え'!E8)*0.0005),"○","もう一度"))</f>
      </c>
    </row>
    <row r="9" ht="19" customHeight="1" spans="2:8" x14ac:dyDescent="0.25">
      <c r="B9" s="9" t="s">
        <v>15</v>
      </c>
      <c r="C9" s="10"/>
      <c r="D9" s="11"/>
      <c r="E9" s="10"/>
      <c r="G9" s="2" t="s">
        <v>16</v>
      </c>
      <c r="H9" s="8">
        <f>IF(OR(C9="",D9="",E9=""),"",IF(AND(ABS(C9-'原価配分_答え'!C9)&lt;=MAX(0.5,ABS('原価配分_答え'!C9)*0.0005),ABS(D9-'原価配分_答え'!D9)&lt;=MAX(0.5,ABS('原価配分_答え'!D9)*0.0005),ABS(E9-'原価配分_答え'!E9)&lt;=MAX(0.5,ABS('原価配分_答え'!E9)*0.0005)),"○","もう一度"))</f>
      </c>
    </row>
    <row r="10" ht="19" customHeight="1" spans="2:7" x14ac:dyDescent="0.25">
      <c r="B10" s="5" t="s">
        <v>17</v>
      </c>
      <c r="C10" s="6">
        <v>300</v>
      </c>
      <c r="G10" s="2" t="s">
        <v>18</v>
      </c>
    </row>
    <row r="11" ht="19" customHeight="1" spans="2:8" x14ac:dyDescent="0.25">
      <c r="B11" s="9" t="s">
        <v>19</v>
      </c>
      <c r="C11" s="10"/>
      <c r="G11" s="2" t="s">
        <v>20</v>
      </c>
      <c r="H11" s="8">
        <f>IF(C11="","",IF(ABS(C11-'原価配分_答え'!C11)&lt;=MAX(0.5,ABS('原価配分_答え'!C11)*0.0005),"○","もう一度"))</f>
      </c>
    </row>
    <row r="12" ht="19" customHeight="1" x14ac:dyDescent="0.25"/>
    <row r="13" ht="19" customHeight="1" spans="2:5" x14ac:dyDescent="0.25">
      <c r="B13" s="3" t="s">
        <v>21</v>
      </c>
      <c r="C13" s="3"/>
      <c r="D13" s="3"/>
      <c r="E13" s="3"/>
    </row>
    <row r="14" ht="19" customHeight="1" spans="2:7" x14ac:dyDescent="0.25">
      <c r="B14" s="4" t="s">
        <v>22</v>
      </c>
      <c r="C14" s="4" t="s">
        <v>23</v>
      </c>
      <c r="D14" s="4" t="s">
        <v>24</v>
      </c>
      <c r="E14" s="4" t="s">
        <v>25</v>
      </c>
      <c r="F14" s="4" t="s">
        <v>7</v>
      </c>
      <c r="G14" s="4" t="s">
        <v>26</v>
      </c>
    </row>
    <row r="15" ht="19" customHeight="1" spans="2:8" x14ac:dyDescent="0.25">
      <c r="B15" s="5" t="s">
        <v>27</v>
      </c>
      <c r="C15" s="7"/>
      <c r="D15" s="7"/>
      <c r="E15" s="7"/>
      <c r="G15" s="2" t="s">
        <v>28</v>
      </c>
      <c r="H15" s="8">
        <f>IF(OR(C15="",D15="",E15=""),"",IF(AND(ABS(C15-'原価配分_答え'!C15)&lt;=MAX(0.5,ABS('原価配分_答え'!C15)*0.0005),ABS(D15-'原価配分_答え'!D15)&lt;=MAX(0.5,ABS('原価配分_答え'!D15)*0.0005),ABS(E15-'原価配分_答え'!E15)&lt;=MAX(0.5,ABS('原価配分_答え'!E15)*0.0005)),"○","もう一度"))</f>
      </c>
    </row>
    <row r="16" ht="19" customHeight="1" spans="2:8" x14ac:dyDescent="0.25">
      <c r="B16" s="9" t="s">
        <v>29</v>
      </c>
      <c r="C16" s="10"/>
      <c r="D16" s="10"/>
      <c r="E16" s="10"/>
      <c r="G16" s="2" t="s">
        <v>30</v>
      </c>
      <c r="H16" s="8">
        <f>IF(OR(C16="",D16="",E16=""),"",IF(AND(ABS(C16-'原価配分_答え'!C16)&lt;=MAX(0.5,ABS('原価配分_答え'!C16)*0.0005),ABS(D16-'原価配分_答え'!D16)&lt;=MAX(0.5,ABS('原価配分_答え'!D16)*0.0005),ABS(E16-'原価配分_答え'!E16)&lt;=MAX(0.5,ABS('原価配分_答え'!E16)*0.0005)),"○","もう一度"))</f>
      </c>
    </row>
    <row r="17" ht="19" customHeight="1" spans="2:8" x14ac:dyDescent="0.25">
      <c r="B17" s="5" t="s">
        <v>31</v>
      </c>
      <c r="C17" s="7"/>
      <c r="D17" s="7"/>
      <c r="E17" s="7"/>
      <c r="G17" s="2" t="s">
        <v>32</v>
      </c>
      <c r="H17" s="8">
        <f>IF(OR(C17="",D17="",E17=""),"",IF(AND(ABS(C17-'原価配分_答え'!C17)&lt;=MAX(0.5,ABS('原価配分_答え'!C17)*0.0005),ABS(D17-'原価配分_答え'!D17)&lt;=MAX(0.5,ABS('原価配分_答え'!D17)*0.0005),ABS(E17-'原価配分_答え'!E17)&lt;=MAX(0.5,ABS('原価配分_答え'!E17)*0.0005)),"○","もう一度"))</f>
      </c>
    </row>
    <row r="18" ht="19" customHeight="1" spans="2:8" x14ac:dyDescent="0.25">
      <c r="B18" s="5" t="s">
        <v>33</v>
      </c>
      <c r="C18" s="11"/>
      <c r="D18" s="11"/>
      <c r="G18" s="2" t="s">
        <v>34</v>
      </c>
      <c r="H18" s="8">
        <f>IF(OR(C18="",D18=""),"",IF(AND(ABS(C18-'原価配分_答え'!C18)&lt;=MAX(0.5,ABS('原価配分_答え'!C18)*0.0005),ABS(D18-'原価配分_答え'!D18)&lt;=MAX(0.5,ABS('原価配分_答え'!D18)*0.0005)),"○","もう一度"))</f>
      </c>
    </row>
    <row r="19" ht="19" customHeight="1" spans="2:8" x14ac:dyDescent="0.25">
      <c r="B19" s="5" t="s">
        <v>35</v>
      </c>
      <c r="E19" s="7"/>
      <c r="G19" s="2" t="s">
        <v>36</v>
      </c>
      <c r="H19" s="8">
        <f>IF(E19="","",IF(ABS(E19-'原価配分_答え'!E19)&lt;=MAX(0.5,ABS('原価配分_答え'!E19)*0.0005),"○","もう一度"))</f>
      </c>
    </row>
    <row r="21" ht="46" customHeight="1" spans="1:8" x14ac:dyDescent="0.25">
      <c r="A21" s="12" t="s">
        <v>37</v>
      </c>
      <c r="B21" s="12"/>
      <c r="C21" s="12"/>
      <c r="D21" s="12"/>
      <c r="E21" s="12"/>
      <c r="F21" s="12"/>
      <c r="G21" s="12"/>
      <c r="H21" s="12"/>
    </row>
    <row r="23" spans="1:1" x14ac:dyDescent="0.25">
      <c r="A23" s="13" t="s">
        <v>38</v>
      </c>
    </row>
    <row r="24" ht="34" customHeight="1" spans="1:7" x14ac:dyDescent="0.25">
      <c r="A24" s="14" t="s">
        <v>39</v>
      </c>
      <c r="B24" s="14"/>
      <c r="C24" s="14"/>
      <c r="D24" s="14"/>
      <c r="E24" s="14"/>
      <c r="F24" s="14"/>
      <c r="G24" s="14"/>
    </row>
    <row r="25" ht="34" customHeight="1" spans="1:7" x14ac:dyDescent="0.25">
      <c r="A25" s="14" t="s">
        <v>40</v>
      </c>
      <c r="B25" s="14"/>
      <c r="C25" s="14"/>
      <c r="D25" s="14"/>
      <c r="E25" s="14"/>
      <c r="F25" s="14"/>
      <c r="G25" s="14"/>
    </row>
    <row r="26" ht="34" customHeight="1" spans="1:7" x14ac:dyDescent="0.25">
      <c r="A26" s="14" t="s">
        <v>41</v>
      </c>
      <c r="B26" s="14"/>
      <c r="C26" s="14"/>
      <c r="D26" s="14"/>
      <c r="E26" s="14"/>
      <c r="F26" s="14"/>
      <c r="G26" s="14"/>
    </row>
    <row r="27" ht="34" customHeight="1" spans="1:7" x14ac:dyDescent="0.25">
      <c r="A27" s="14" t="s">
        <v>42</v>
      </c>
      <c r="B27" s="14"/>
      <c r="C27" s="14"/>
      <c r="D27" s="14"/>
      <c r="E27" s="14"/>
      <c r="F27" s="14"/>
      <c r="G27" s="14"/>
    </row>
    <row r="28" ht="34" customHeight="1" spans="1:7" x14ac:dyDescent="0.25">
      <c r="A28" s="14" t="s">
        <v>43</v>
      </c>
      <c r="B28" s="14"/>
      <c r="C28" s="14"/>
      <c r="D28" s="14"/>
      <c r="E28" s="14"/>
      <c r="F28" s="14"/>
      <c r="G28" s="14"/>
    </row>
    <row r="30" spans="1:1" x14ac:dyDescent="0.25">
      <c r="A30" s="15" t="s">
        <v>44</v>
      </c>
    </row>
  </sheetData>
  <mergeCells count="10">
    <mergeCell ref="A1:G1"/>
    <mergeCell ref="A2:G2"/>
    <mergeCell ref="B4:E4"/>
    <mergeCell ref="B13:E13"/>
    <mergeCell ref="A21:H21"/>
    <mergeCell ref="A24:G24"/>
    <mergeCell ref="A25:G25"/>
    <mergeCell ref="A26:G26"/>
    <mergeCell ref="A27:G27"/>
    <mergeCell ref="A28:G28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7.1" customWidth="1"/>
    <col min="3" max="4" width="15.7" customWidth="1"/>
    <col min="5" max="6" width="18.6" customWidth="1"/>
    <col min="7" max="7" width="42.9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spans="2:5" x14ac:dyDescent="0.25">
      <c r="B4" s="3" t="s">
        <v>2</v>
      </c>
      <c r="C4" s="3"/>
      <c r="D4" s="3"/>
      <c r="E4" s="3"/>
    </row>
    <row r="5" ht="19" customHeight="1" spans="2:7" x14ac:dyDescent="0.2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</row>
    <row r="6" ht="19" customHeight="1" spans="2:7" x14ac:dyDescent="0.25">
      <c r="B6" s="5" t="s">
        <v>10</v>
      </c>
      <c r="C6" s="6">
        <f>'原価配分'!C6</f>
      </c>
      <c r="D6" s="6">
        <f>'原価配分'!D6</f>
      </c>
      <c r="E6" s="16">
        <f>C6*D6</f>
      </c>
      <c r="G6" s="2" t="s">
        <v>11</v>
      </c>
    </row>
    <row r="7" ht="19" customHeight="1" spans="2:7" x14ac:dyDescent="0.25">
      <c r="B7" s="5" t="s">
        <v>12</v>
      </c>
      <c r="C7" s="6">
        <f>'原価配分'!C7</f>
      </c>
      <c r="D7" s="6">
        <f>'原価配分'!D7</f>
      </c>
      <c r="E7" s="16">
        <f>C7*D7</f>
      </c>
      <c r="G7" s="2" t="s">
        <v>7</v>
      </c>
    </row>
    <row r="8" ht="19" customHeight="1" spans="2:7" x14ac:dyDescent="0.25">
      <c r="B8" s="5" t="s">
        <v>13</v>
      </c>
      <c r="C8" s="6">
        <f>'原価配分'!C8</f>
      </c>
      <c r="D8" s="6">
        <f>'原価配分'!D8</f>
      </c>
      <c r="E8" s="16">
        <f>C8*D8</f>
      </c>
      <c r="G8" s="2" t="s">
        <v>14</v>
      </c>
    </row>
    <row r="9" ht="19" customHeight="1" spans="2:7" x14ac:dyDescent="0.25">
      <c r="B9" s="9" t="s">
        <v>15</v>
      </c>
      <c r="C9" s="17">
        <f>SUM(C6:C8)</f>
      </c>
      <c r="D9" s="18">
        <f>E9/C9</f>
      </c>
      <c r="E9" s="17">
        <f>SUM(E6:E8)</f>
      </c>
      <c r="G9" s="2" t="s">
        <v>16</v>
      </c>
    </row>
    <row r="10" ht="19" customHeight="1" spans="2:7" x14ac:dyDescent="0.25">
      <c r="B10" s="5" t="s">
        <v>17</v>
      </c>
      <c r="C10" s="6">
        <f>'原価配分'!C10</f>
      </c>
      <c r="G10" s="2" t="s">
        <v>18</v>
      </c>
    </row>
    <row r="11" ht="19" customHeight="1" spans="2:7" x14ac:dyDescent="0.25">
      <c r="B11" s="9" t="s">
        <v>19</v>
      </c>
      <c r="C11" s="17">
        <f>C9-C10</f>
      </c>
      <c r="G11" s="2" t="s">
        <v>20</v>
      </c>
    </row>
    <row r="12" ht="19" customHeight="1" x14ac:dyDescent="0.25"/>
    <row r="13" ht="19" customHeight="1" spans="2:5" x14ac:dyDescent="0.25">
      <c r="B13" s="3" t="s">
        <v>21</v>
      </c>
      <c r="C13" s="3"/>
      <c r="D13" s="3"/>
      <c r="E13" s="3"/>
    </row>
    <row r="14" ht="19" customHeight="1" spans="2:7" x14ac:dyDescent="0.25">
      <c r="B14" s="4" t="s">
        <v>22</v>
      </c>
      <c r="C14" s="4" t="s">
        <v>23</v>
      </c>
      <c r="D14" s="4" t="s">
        <v>24</v>
      </c>
      <c r="E14" s="4" t="s">
        <v>25</v>
      </c>
      <c r="F14" s="4" t="s">
        <v>7</v>
      </c>
      <c r="G14" s="4" t="s">
        <v>26</v>
      </c>
    </row>
    <row r="15" ht="19" customHeight="1" spans="2:7" x14ac:dyDescent="0.25">
      <c r="B15" s="5" t="s">
        <v>27</v>
      </c>
      <c r="C15" s="16">
        <f>C8*D8+(C11-C8)*D7</f>
      </c>
      <c r="D15" s="16">
        <f>C11*$D$9</f>
      </c>
      <c r="E15" s="16">
        <f>D15-C15</f>
      </c>
      <c r="G15" s="2" t="s">
        <v>28</v>
      </c>
    </row>
    <row r="16" ht="19" customHeight="1" spans="2:7" x14ac:dyDescent="0.25">
      <c r="B16" s="9" t="s">
        <v>29</v>
      </c>
      <c r="C16" s="17">
        <f>E9-C15</f>
      </c>
      <c r="D16" s="17">
        <f>C10*$D$9</f>
      </c>
      <c r="E16" s="17">
        <f>D16-C16</f>
      </c>
      <c r="G16" s="2" t="s">
        <v>30</v>
      </c>
    </row>
    <row r="17" ht="19" customHeight="1" spans="2:7" x14ac:dyDescent="0.25">
      <c r="B17" s="5" t="s">
        <v>31</v>
      </c>
      <c r="C17" s="16">
        <f>C15+C16</f>
      </c>
      <c r="D17" s="16">
        <f>D15+D16</f>
      </c>
      <c r="E17" s="16">
        <f>D17-C17</f>
      </c>
      <c r="G17" s="2" t="s">
        <v>32</v>
      </c>
    </row>
    <row r="18" ht="19" customHeight="1" spans="2:7" x14ac:dyDescent="0.25">
      <c r="B18" s="5" t="s">
        <v>33</v>
      </c>
      <c r="C18" s="18">
        <f>C15/C11</f>
      </c>
      <c r="D18" s="18">
        <f>D15/C11</f>
      </c>
      <c r="G18" s="2" t="s">
        <v>34</v>
      </c>
    </row>
    <row r="19" ht="19" customHeight="1" spans="2:7" x14ac:dyDescent="0.25">
      <c r="B19" s="5" t="s">
        <v>35</v>
      </c>
      <c r="E19" s="16">
        <f>D16-C16</f>
      </c>
      <c r="G19" s="2" t="s">
        <v>36</v>
      </c>
    </row>
    <row r="21" spans="1:7" x14ac:dyDescent="0.25">
      <c r="A21" s="19" t="s">
        <v>45</v>
      </c>
      <c r="B21" s="19"/>
      <c r="C21" s="19"/>
      <c r="D21" s="19"/>
      <c r="E21" s="19"/>
      <c r="F21" s="19"/>
      <c r="G21" s="19"/>
    </row>
    <row r="23" spans="1:1" x14ac:dyDescent="0.25">
      <c r="A23" s="13" t="s">
        <v>38</v>
      </c>
    </row>
    <row r="24" ht="34" customHeight="1" spans="1:7" x14ac:dyDescent="0.25">
      <c r="A24" s="14" t="s">
        <v>39</v>
      </c>
      <c r="B24" s="14"/>
      <c r="C24" s="14"/>
      <c r="D24" s="14"/>
      <c r="E24" s="14"/>
      <c r="F24" s="14"/>
      <c r="G24" s="14"/>
    </row>
    <row r="25" ht="34" customHeight="1" spans="1:7" x14ac:dyDescent="0.25">
      <c r="A25" s="14" t="s">
        <v>40</v>
      </c>
      <c r="B25" s="14"/>
      <c r="C25" s="14"/>
      <c r="D25" s="14"/>
      <c r="E25" s="14"/>
      <c r="F25" s="14"/>
      <c r="G25" s="14"/>
    </row>
    <row r="26" ht="34" customHeight="1" spans="1:7" x14ac:dyDescent="0.25">
      <c r="A26" s="14" t="s">
        <v>41</v>
      </c>
      <c r="B26" s="14"/>
      <c r="C26" s="14"/>
      <c r="D26" s="14"/>
      <c r="E26" s="14"/>
      <c r="F26" s="14"/>
      <c r="G26" s="14"/>
    </row>
    <row r="27" ht="34" customHeight="1" spans="1:7" x14ac:dyDescent="0.25">
      <c r="A27" s="14" t="s">
        <v>42</v>
      </c>
      <c r="B27" s="14"/>
      <c r="C27" s="14"/>
      <c r="D27" s="14"/>
      <c r="E27" s="14"/>
      <c r="F27" s="14"/>
      <c r="G27" s="14"/>
    </row>
    <row r="28" ht="34" customHeight="1" spans="1:7" x14ac:dyDescent="0.25">
      <c r="A28" s="14" t="s">
        <v>43</v>
      </c>
      <c r="B28" s="14"/>
      <c r="C28" s="14"/>
      <c r="D28" s="14"/>
      <c r="E28" s="14"/>
      <c r="F28" s="14"/>
      <c r="G28" s="14"/>
    </row>
    <row r="30" spans="1:1" x14ac:dyDescent="0.25">
      <c r="A30" s="15" t="s">
        <v>44</v>
      </c>
    </row>
  </sheetData>
  <mergeCells count="10">
    <mergeCell ref="A1:G1"/>
    <mergeCell ref="A2:G2"/>
    <mergeCell ref="B4:E4"/>
    <mergeCell ref="B13:E13"/>
    <mergeCell ref="A21:G21"/>
    <mergeCell ref="A24:G24"/>
    <mergeCell ref="A25:G25"/>
    <mergeCell ref="A26:G26"/>
    <mergeCell ref="A27:G27"/>
    <mergeCell ref="A28:G28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原価配分</vt:lpstr>
      <vt:lpstr>原価配分_答え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