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貸借対照表" state="visible" r:id="rId4"/>
    <sheet sheetId="2" name="貸借対照表_答え" state="visible" r:id="rId5"/>
  </sheets>
  <calcPr calcId="171027"/>
</workbook>
</file>

<file path=xl/sharedStrings.xml><?xml version="1.0" encoding="utf-8"?>
<sst xmlns="http://schemas.openxmlformats.org/spreadsheetml/2006/main" count="97" uniqueCount="49">
  <si>
    <t>ASTRA Manufacturing — 貸借対照表（2026年4月末）</t>
  </si>
  <si>
    <t>単位: 千USD。左が「何を持っているか」、右が「そのお金をどこから持ってきたか」。左右は必ず一致します。</t>
  </si>
  <si>
    <t>資産（何を持っているか）</t>
  </si>
  <si>
    <t>金額</t>
  </si>
  <si>
    <t>負債・株主資本（どこから来たか）</t>
  </si>
  <si>
    <t>メモ</t>
  </si>
  <si>
    <t>判定</t>
  </si>
  <si>
    <t>【流動資産】1年以内に現金になる</t>
  </si>
  <si>
    <t>【流動負債】1年以内に払う</t>
  </si>
  <si>
    <t>現金</t>
  </si>
  <si>
    <t>買掛金</t>
  </si>
  <si>
    <t>売掛金</t>
  </si>
  <si>
    <t>未払給与</t>
  </si>
  <si>
    <t>棚卸資産</t>
  </si>
  <si>
    <t>短期借入金</t>
  </si>
  <si>
    <t>前払費用</t>
  </si>
  <si>
    <t>長期借入金の流動部分</t>
  </si>
  <si>
    <t>流動資産 合計</t>
  </si>
  <si>
    <t>流動負債 合計</t>
  </si>
  <si>
    <t>【非流動資産】1年を超えて使う</t>
  </si>
  <si>
    <t>【非流動負債】1年を超えて払う</t>
  </si>
  <si>
    <t>有形固定資産（純額）</t>
  </si>
  <si>
    <t>長期借入金（1年超）</t>
  </si>
  <si>
    <t>無形資産</t>
  </si>
  <si>
    <t>繰延税金負債</t>
  </si>
  <si>
    <t>非流動資産 合計</t>
  </si>
  <si>
    <t>非流動負債 合計</t>
  </si>
  <si>
    <t>負債 合計</t>
  </si>
  <si>
    <t>資産 合計</t>
  </si>
  <si>
    <t>【株主資本】返さなくてよいお金</t>
  </si>
  <si>
    <t>【指標】</t>
  </si>
  <si>
    <t>資本金</t>
  </si>
  <si>
    <t>流動比率（流動資産 ÷ 流動負債）</t>
  </si>
  <si>
    <t>その他の資本項目</t>
  </si>
  <si>
    <t>自己資本比率（株主資本 ÷ 資産）</t>
  </si>
  <si>
    <t>利益剰余金</t>
  </si>
  <si>
    <t>運転資本（流動資産 − 流動負債）</t>
  </si>
  <si>
    <t>株主資本 合計</t>
  </si>
  <si>
    <t>負債・株主資本 合計</t>
  </si>
  <si>
    <t>左右の差</t>
  </si>
  <si>
    <t>★ここは必ず 0 になる</t>
  </si>
  <si>
    <t>使い方 ── 薄い色の欄が空いています。そこに =C6-C7 のような式を自分で入れてください。右端の「判定」列に ○ が出れば正解です。詰まったら下のタブ「貸借対照表_答え」を開くと式が見られます。青い文字の欄（前提の数字）を書き換えると、答えの側も一緒に動くので、自分の数字でも練習できます。</t>
  </si>
  <si>
    <t>【解説】貸借対照表</t>
  </si>
  <si>
    <t>左右が一致するのは、偶然ではありません。C16（資産 合計）と F23（負債・株主資本 合計）が必ず同じになるのは、右が「左のお金をどこから持ってきたか」を書いているからです。F24 が 0 でなければ、どこかが間違っています。</t>
  </si>
  <si>
    <t>この表で唯一「差額で決まる」のが利益剰余金です。F20 をクリックしてください。式は =C16-F15-F18-F19。資産から、負債と株主が出したお金を引いた残り。つまり「会社が自分で稼いで貯めた分」です。Day3ではこの数字が、どう増えてどう減ったかを追いかけます。</t>
  </si>
  <si>
    <t>9行目の「長期借入金の流動部分」に注目してください。借入契約は1本でも、返済が1年以内に来る分だけは流動負債に移します。同じ借金でも、いつ返すかで置き場所が変わるのが、流動と非流動を分ける意味です。ここを見落とすと流動比率（B19）が実態より良く見えます。</t>
  </si>
  <si>
    <t>試してみてください。C6（現金）を 800 から 300 に減らすと、流動比率は 2.13倍から 2.00倍へ下がります。ただし利益剰余金（F20）も 500 減ります。資産が減れば、その分どこかの資金の出どころも減る──左右が一致するとは、そういうことです。</t>
  </si>
  <si>
    <t>さわる管理会計 Day2 — 貸借対照表 ／ https://sawaru.world/kanri/day02-1</t>
  </si>
  <si>
    <t>このシートは答えです。式が全部入っています。前提の数字は「貸借対照表」シートを見ているので、あちらを書き換えるとこちらも動きます。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</si>
</sst>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倍&quot;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6F4EC"/>
      </patternFill>
    </fill>
    <fill>
      <patternFill patternType="solid">
        <fgColor rgb="FFFBFAF6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4" fillId="6" borderId="1" xfId="0" applyNumberFormat="1" applyFont="1" applyFill="1" applyBorder="1" applyAlignment="1">
      <alignment vertical="center"/>
    </xf>
    <xf numFmtId="165" fontId="4" fillId="6" borderId="1" xfId="0" applyNumberFormat="1" applyFont="1" applyFill="1" applyBorder="1" applyAlignment="1">
      <alignment vertical="center"/>
    </xf>
    <xf numFmtId="3" fontId="4" fillId="6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3" fillId="5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8.6" customWidth="1"/>
    <col min="3" max="3" width="15.7" customWidth="1"/>
    <col min="4" max="4" width="5.7" customWidth="1"/>
    <col min="5" max="5" width="30" customWidth="1"/>
    <col min="6" max="6" width="15.7" customWidth="1"/>
    <col min="7" max="7" width="42.9" customWidth="1"/>
    <col min="8" max="8" width="12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spans="2:8" x14ac:dyDescent="0.25">
      <c r="B4" s="3" t="s">
        <v>2</v>
      </c>
      <c r="C4" s="3" t="s">
        <v>3</v>
      </c>
      <c r="E4" s="3" t="s">
        <v>4</v>
      </c>
      <c r="F4" s="3" t="s">
        <v>3</v>
      </c>
      <c r="G4" s="3" t="s">
        <v>5</v>
      </c>
      <c r="H4" s="3" t="s">
        <v>6</v>
      </c>
    </row>
    <row r="5" ht="19" customHeight="1" spans="2:6" x14ac:dyDescent="0.25">
      <c r="B5" s="4" t="s">
        <v>7</v>
      </c>
      <c r="C5" s="4"/>
      <c r="E5" s="4" t="s">
        <v>8</v>
      </c>
      <c r="F5" s="4"/>
    </row>
    <row r="6" ht="19" customHeight="1" spans="2:6" x14ac:dyDescent="0.25">
      <c r="B6" s="5" t="s">
        <v>9</v>
      </c>
      <c r="C6" s="6">
        <v>800</v>
      </c>
      <c r="E6" s="5" t="s">
        <v>10</v>
      </c>
      <c r="F6" s="6">
        <v>1800</v>
      </c>
    </row>
    <row r="7" ht="19" customHeight="1" spans="2:6" x14ac:dyDescent="0.25">
      <c r="B7" s="5" t="s">
        <v>11</v>
      </c>
      <c r="C7" s="6">
        <v>3200</v>
      </c>
      <c r="E7" s="5" t="s">
        <v>12</v>
      </c>
      <c r="F7" s="6">
        <v>400</v>
      </c>
    </row>
    <row r="8" ht="19" customHeight="1" spans="2:6" x14ac:dyDescent="0.25">
      <c r="B8" s="5" t="s">
        <v>13</v>
      </c>
      <c r="C8" s="6">
        <v>3000</v>
      </c>
      <c r="E8" s="5" t="s">
        <v>14</v>
      </c>
      <c r="F8" s="6">
        <v>1000</v>
      </c>
    </row>
    <row r="9" ht="19" customHeight="1" spans="2:6" x14ac:dyDescent="0.25">
      <c r="B9" s="5" t="s">
        <v>15</v>
      </c>
      <c r="C9" s="6">
        <v>200</v>
      </c>
      <c r="E9" s="5" t="s">
        <v>16</v>
      </c>
      <c r="F9" s="6">
        <v>300</v>
      </c>
    </row>
    <row r="10" ht="19" customHeight="1" spans="2:8" x14ac:dyDescent="0.25">
      <c r="B10" s="7" t="s">
        <v>17</v>
      </c>
      <c r="C10" s="8"/>
      <c r="E10" s="7" t="s">
        <v>18</v>
      </c>
      <c r="F10" s="8"/>
      <c r="H10" s="9">
        <f>IF(OR(C10="",F10=""),"",IF(AND(ABS(C10-'貸借対照表_答え'!C10)&lt;=MAX(0.5,ABS('貸借対照表_答え'!C10)*0.0005),ABS(F10-'貸借対照表_答え'!F10)&lt;=MAX(0.5,ABS('貸借対照表_答え'!F10)*0.0005)),"○","もう一度"))</f>
      </c>
    </row>
    <row r="11" ht="19" customHeight="1" spans="2:6" x14ac:dyDescent="0.25">
      <c r="B11" s="4" t="s">
        <v>19</v>
      </c>
      <c r="C11" s="4"/>
      <c r="E11" s="4" t="s">
        <v>20</v>
      </c>
      <c r="F11" s="4"/>
    </row>
    <row r="12" ht="19" customHeight="1" spans="2:6" x14ac:dyDescent="0.25">
      <c r="B12" s="5" t="s">
        <v>21</v>
      </c>
      <c r="C12" s="6">
        <v>8500</v>
      </c>
      <c r="E12" s="5" t="s">
        <v>22</v>
      </c>
      <c r="F12" s="6">
        <v>4500</v>
      </c>
    </row>
    <row r="13" ht="19" customHeight="1" spans="2:6" x14ac:dyDescent="0.25">
      <c r="B13" s="5" t="s">
        <v>23</v>
      </c>
      <c r="C13" s="6">
        <v>800</v>
      </c>
      <c r="E13" s="5" t="s">
        <v>24</v>
      </c>
      <c r="F13" s="6">
        <v>500</v>
      </c>
    </row>
    <row r="14" ht="19" customHeight="1" spans="2:8" x14ac:dyDescent="0.25">
      <c r="B14" s="7" t="s">
        <v>25</v>
      </c>
      <c r="C14" s="8"/>
      <c r="E14" s="7" t="s">
        <v>26</v>
      </c>
      <c r="F14" s="8"/>
      <c r="H14" s="9">
        <f>IF(OR(C14="",F14=""),"",IF(AND(ABS(C14-'貸借対照表_答え'!C14)&lt;=MAX(0.5,ABS('貸借対照表_答え'!C14)*0.0005),ABS(F14-'貸借対照表_答え'!F14)&lt;=MAX(0.5,ABS('貸借対照表_答え'!F14)*0.0005)),"○","もう一度"))</f>
      </c>
    </row>
    <row r="15" ht="19" customHeight="1" spans="5:8" x14ac:dyDescent="0.25">
      <c r="E15" s="7" t="s">
        <v>27</v>
      </c>
      <c r="F15" s="8"/>
      <c r="H15" s="9">
        <f>IF(F15="","",IF(ABS(F15-'貸借対照表_答え'!F15)&lt;=MAX(0.5,ABS('貸借対照表_答え'!F15)*0.0005),"○","もう一度"))</f>
      </c>
    </row>
    <row r="16" ht="19" customHeight="1" spans="2:8" x14ac:dyDescent="0.25">
      <c r="B16" s="7" t="s">
        <v>28</v>
      </c>
      <c r="C16" s="8"/>
      <c r="H16" s="9">
        <f>IF(C16="","",IF(ABS(C16-'貸借対照表_答え'!C16)&lt;=MAX(0.5,ABS('貸借対照表_答え'!C16)*0.0005),"○","もう一度"))</f>
      </c>
    </row>
    <row r="17" ht="19" customHeight="1" spans="5:6" x14ac:dyDescent="0.25">
      <c r="E17" s="4" t="s">
        <v>29</v>
      </c>
      <c r="F17" s="4"/>
    </row>
    <row r="18" ht="19" customHeight="1" spans="2:6" x14ac:dyDescent="0.25">
      <c r="B18" s="10" t="s">
        <v>30</v>
      </c>
      <c r="E18" s="5" t="s">
        <v>31</v>
      </c>
      <c r="F18" s="6">
        <v>1000</v>
      </c>
    </row>
    <row r="19" ht="19" customHeight="1" spans="2:8" x14ac:dyDescent="0.25">
      <c r="B19" s="5" t="s">
        <v>32</v>
      </c>
      <c r="C19" s="11"/>
      <c r="E19" s="5" t="s">
        <v>33</v>
      </c>
      <c r="F19" s="6">
        <v>2400</v>
      </c>
      <c r="H19" s="9">
        <f>IF(C19="","",IF(ABS(C19-'貸借対照表_答え'!C19)&lt;=MAX(0.5,ABS('貸借対照表_答え'!C19)*0.0005),"○","もう一度"))</f>
      </c>
    </row>
    <row r="20" ht="19" customHeight="1" spans="2:8" x14ac:dyDescent="0.25">
      <c r="B20" s="5" t="s">
        <v>34</v>
      </c>
      <c r="C20" s="12"/>
      <c r="E20" s="5" t="s">
        <v>35</v>
      </c>
      <c r="F20" s="13"/>
      <c r="H20" s="9">
        <f>IF(OR(C20="",F20=""),"",IF(AND(ABS(C20-'貸借対照表_答え'!C20)&lt;=MAX(0.5,ABS('貸借対照表_答え'!C20)*0.0005),ABS(F20-'貸借対照表_答え'!F20)&lt;=MAX(0.5,ABS('貸借対照表_答え'!F20)*0.0005)),"○","もう一度"))</f>
      </c>
    </row>
    <row r="21" ht="19" customHeight="1" spans="2:8" x14ac:dyDescent="0.25">
      <c r="B21" s="5" t="s">
        <v>36</v>
      </c>
      <c r="C21" s="13"/>
      <c r="E21" s="7" t="s">
        <v>37</v>
      </c>
      <c r="F21" s="8"/>
      <c r="H21" s="9">
        <f>IF(OR(C21="",F21=""),"",IF(AND(ABS(C21-'貸借対照表_答え'!C21)&lt;=MAX(0.5,ABS('貸借対照表_答え'!C21)*0.0005),ABS(F21-'貸借対照表_答え'!F21)&lt;=MAX(0.5,ABS('貸借対照表_答え'!F21)*0.0005)),"○","もう一度"))</f>
      </c>
    </row>
    <row r="22" ht="19" customHeight="1" x14ac:dyDescent="0.25"/>
    <row r="23" ht="19" customHeight="1" spans="5:8" x14ac:dyDescent="0.25">
      <c r="E23" s="7" t="s">
        <v>38</v>
      </c>
      <c r="F23" s="8"/>
      <c r="H23" s="9">
        <f>IF(F23="","",IF(ABS(F23-'貸借対照表_答え'!F23)&lt;=MAX(0.5,ABS('貸借対照表_答え'!F23)*0.0005),"○","もう一度"))</f>
      </c>
    </row>
    <row r="24" ht="19" customHeight="1" spans="5:8" x14ac:dyDescent="0.25">
      <c r="E24" s="7" t="s">
        <v>39</v>
      </c>
      <c r="F24" s="8"/>
      <c r="G24" s="2" t="s">
        <v>40</v>
      </c>
      <c r="H24" s="9">
        <f>IF(F24="","",IF(ABS(F24-'貸借対照表_答え'!F24)&lt;=MAX(0.5,ABS('貸借対照表_答え'!F24)*0.0005),"○","もう一度"))</f>
      </c>
    </row>
    <row r="26" ht="46" customHeight="1" spans="1:8" x14ac:dyDescent="0.25">
      <c r="A26" s="14" t="s">
        <v>41</v>
      </c>
      <c r="B26" s="14"/>
      <c r="C26" s="14"/>
      <c r="D26" s="14"/>
      <c r="E26" s="14"/>
      <c r="F26" s="14"/>
      <c r="G26" s="14"/>
      <c r="H26" s="14"/>
    </row>
    <row r="28" spans="1:1" x14ac:dyDescent="0.25">
      <c r="A28" s="15" t="s">
        <v>42</v>
      </c>
    </row>
    <row r="29" ht="34" customHeight="1" spans="1:7" x14ac:dyDescent="0.25">
      <c r="A29" s="16" t="s">
        <v>43</v>
      </c>
      <c r="B29" s="16"/>
      <c r="C29" s="16"/>
      <c r="D29" s="16"/>
      <c r="E29" s="16"/>
      <c r="F29" s="16"/>
      <c r="G29" s="16"/>
    </row>
    <row r="30" ht="34" customHeight="1" spans="1:7" x14ac:dyDescent="0.25">
      <c r="A30" s="16" t="s">
        <v>44</v>
      </c>
      <c r="B30" s="16"/>
      <c r="C30" s="16"/>
      <c r="D30" s="16"/>
      <c r="E30" s="16"/>
      <c r="F30" s="16"/>
      <c r="G30" s="16"/>
    </row>
    <row r="31" ht="34" customHeight="1" spans="1:7" x14ac:dyDescent="0.25">
      <c r="A31" s="16" t="s">
        <v>45</v>
      </c>
      <c r="B31" s="16"/>
      <c r="C31" s="16"/>
      <c r="D31" s="16"/>
      <c r="E31" s="16"/>
      <c r="F31" s="16"/>
      <c r="G31" s="16"/>
    </row>
    <row r="32" ht="34" customHeight="1" spans="1:7" x14ac:dyDescent="0.25">
      <c r="A32" s="16" t="s">
        <v>46</v>
      </c>
      <c r="B32" s="16"/>
      <c r="C32" s="16"/>
      <c r="D32" s="16"/>
      <c r="E32" s="16"/>
      <c r="F32" s="16"/>
      <c r="G32" s="16"/>
    </row>
    <row r="34" spans="1:1" x14ac:dyDescent="0.25">
      <c r="A34" s="17" t="s">
        <v>47</v>
      </c>
    </row>
  </sheetData>
  <mergeCells count="12">
    <mergeCell ref="A1:G1"/>
    <mergeCell ref="A2:G2"/>
    <mergeCell ref="B5:C5"/>
    <mergeCell ref="E5:F5"/>
    <mergeCell ref="B11:C11"/>
    <mergeCell ref="E11:F11"/>
    <mergeCell ref="E17:F17"/>
    <mergeCell ref="A26:H26"/>
    <mergeCell ref="A29:G29"/>
    <mergeCell ref="A30:G30"/>
    <mergeCell ref="A31:G31"/>
    <mergeCell ref="A32:G32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8.6" customWidth="1"/>
    <col min="3" max="3" width="15.7" customWidth="1"/>
    <col min="4" max="4" width="5.7" customWidth="1"/>
    <col min="5" max="5" width="30" customWidth="1"/>
    <col min="6" max="6" width="15.7" customWidth="1"/>
    <col min="7" max="7" width="42.9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spans="2:7" x14ac:dyDescent="0.25">
      <c r="B4" s="3" t="s">
        <v>2</v>
      </c>
      <c r="C4" s="3" t="s">
        <v>3</v>
      </c>
      <c r="E4" s="3" t="s">
        <v>4</v>
      </c>
      <c r="F4" s="3" t="s">
        <v>3</v>
      </c>
      <c r="G4" s="3" t="s">
        <v>5</v>
      </c>
    </row>
    <row r="5" ht="19" customHeight="1" spans="2:6" x14ac:dyDescent="0.25">
      <c r="B5" s="4" t="s">
        <v>7</v>
      </c>
      <c r="C5" s="4"/>
      <c r="E5" s="4" t="s">
        <v>8</v>
      </c>
      <c r="F5" s="4"/>
    </row>
    <row r="6" ht="19" customHeight="1" spans="2:6" x14ac:dyDescent="0.25">
      <c r="B6" s="5" t="s">
        <v>9</v>
      </c>
      <c r="C6" s="6">
        <f>'貸借対照表'!C6</f>
      </c>
      <c r="E6" s="5" t="s">
        <v>10</v>
      </c>
      <c r="F6" s="6">
        <f>'貸借対照表'!F6</f>
      </c>
    </row>
    <row r="7" ht="19" customHeight="1" spans="2:6" x14ac:dyDescent="0.25">
      <c r="B7" s="5" t="s">
        <v>11</v>
      </c>
      <c r="C7" s="6">
        <f>'貸借対照表'!C7</f>
      </c>
      <c r="E7" s="5" t="s">
        <v>12</v>
      </c>
      <c r="F7" s="6">
        <f>'貸借対照表'!F7</f>
      </c>
    </row>
    <row r="8" ht="19" customHeight="1" spans="2:6" x14ac:dyDescent="0.25">
      <c r="B8" s="5" t="s">
        <v>13</v>
      </c>
      <c r="C8" s="6">
        <f>'貸借対照表'!C8</f>
      </c>
      <c r="E8" s="5" t="s">
        <v>14</v>
      </c>
      <c r="F8" s="6">
        <f>'貸借対照表'!F8</f>
      </c>
    </row>
    <row r="9" ht="19" customHeight="1" spans="2:6" x14ac:dyDescent="0.25">
      <c r="B9" s="5" t="s">
        <v>15</v>
      </c>
      <c r="C9" s="6">
        <f>'貸借対照表'!C9</f>
      </c>
      <c r="E9" s="5" t="s">
        <v>16</v>
      </c>
      <c r="F9" s="6">
        <f>'貸借対照表'!F9</f>
      </c>
    </row>
    <row r="10" ht="19" customHeight="1" spans="2:6" x14ac:dyDescent="0.25">
      <c r="B10" s="7" t="s">
        <v>17</v>
      </c>
      <c r="C10" s="18">
        <f>SUM(C6:C9)</f>
      </c>
      <c r="E10" s="7" t="s">
        <v>18</v>
      </c>
      <c r="F10" s="18">
        <f>SUM(F6:F9)</f>
      </c>
    </row>
    <row r="11" ht="19" customHeight="1" spans="2:6" x14ac:dyDescent="0.25">
      <c r="B11" s="4" t="s">
        <v>19</v>
      </c>
      <c r="C11" s="4"/>
      <c r="E11" s="4" t="s">
        <v>20</v>
      </c>
      <c r="F11" s="4"/>
    </row>
    <row r="12" ht="19" customHeight="1" spans="2:6" x14ac:dyDescent="0.25">
      <c r="B12" s="5" t="s">
        <v>21</v>
      </c>
      <c r="C12" s="6">
        <f>'貸借対照表'!C12</f>
      </c>
      <c r="E12" s="5" t="s">
        <v>22</v>
      </c>
      <c r="F12" s="6">
        <f>'貸借対照表'!F12</f>
      </c>
    </row>
    <row r="13" ht="19" customHeight="1" spans="2:6" x14ac:dyDescent="0.25">
      <c r="B13" s="5" t="s">
        <v>23</v>
      </c>
      <c r="C13" s="6">
        <f>'貸借対照表'!C13</f>
      </c>
      <c r="E13" s="5" t="s">
        <v>24</v>
      </c>
      <c r="F13" s="6">
        <f>'貸借対照表'!F13</f>
      </c>
    </row>
    <row r="14" ht="19" customHeight="1" spans="2:6" x14ac:dyDescent="0.25">
      <c r="B14" s="7" t="s">
        <v>25</v>
      </c>
      <c r="C14" s="18">
        <f>C12+C13</f>
      </c>
      <c r="E14" s="7" t="s">
        <v>26</v>
      </c>
      <c r="F14" s="18">
        <f>F12+F13</f>
      </c>
    </row>
    <row r="15" ht="19" customHeight="1" spans="5:6" x14ac:dyDescent="0.25">
      <c r="E15" s="7" t="s">
        <v>27</v>
      </c>
      <c r="F15" s="18">
        <f>F10+F14</f>
      </c>
    </row>
    <row r="16" ht="19" customHeight="1" spans="2:3" x14ac:dyDescent="0.25">
      <c r="B16" s="7" t="s">
        <v>28</v>
      </c>
      <c r="C16" s="18">
        <f>C10+C14</f>
      </c>
    </row>
    <row r="17" ht="19" customHeight="1" spans="5:6" x14ac:dyDescent="0.25">
      <c r="E17" s="4" t="s">
        <v>29</v>
      </c>
      <c r="F17" s="4"/>
    </row>
    <row r="18" ht="19" customHeight="1" spans="2:6" x14ac:dyDescent="0.25">
      <c r="B18" s="10" t="s">
        <v>30</v>
      </c>
      <c r="E18" s="5" t="s">
        <v>31</v>
      </c>
      <c r="F18" s="6">
        <f>'貸借対照表'!F18</f>
      </c>
    </row>
    <row r="19" ht="19" customHeight="1" spans="2:6" x14ac:dyDescent="0.25">
      <c r="B19" s="5" t="s">
        <v>32</v>
      </c>
      <c r="C19" s="19">
        <f>C10/F10</f>
      </c>
      <c r="E19" s="5" t="s">
        <v>33</v>
      </c>
      <c r="F19" s="6">
        <f>'貸借対照表'!F19</f>
      </c>
    </row>
    <row r="20" ht="19" customHeight="1" spans="2:6" x14ac:dyDescent="0.25">
      <c r="B20" s="5" t="s">
        <v>34</v>
      </c>
      <c r="C20" s="20">
        <f>F21/C16</f>
      </c>
      <c r="E20" s="5" t="s">
        <v>35</v>
      </c>
      <c r="F20" s="21">
        <f>C16-F15-F18-F19</f>
      </c>
    </row>
    <row r="21" ht="19" customHeight="1" spans="2:6" x14ac:dyDescent="0.25">
      <c r="B21" s="5" t="s">
        <v>36</v>
      </c>
      <c r="C21" s="21">
        <f>C10-F10</f>
      </c>
      <c r="E21" s="7" t="s">
        <v>37</v>
      </c>
      <c r="F21" s="18">
        <f>F18+F19+F20</f>
      </c>
    </row>
    <row r="22" ht="19" customHeight="1" x14ac:dyDescent="0.25"/>
    <row r="23" ht="19" customHeight="1" spans="5:6" x14ac:dyDescent="0.25">
      <c r="E23" s="7" t="s">
        <v>38</v>
      </c>
      <c r="F23" s="18">
        <f>F15+F21</f>
      </c>
    </row>
    <row r="24" ht="19" customHeight="1" spans="5:7" x14ac:dyDescent="0.25">
      <c r="E24" s="7" t="s">
        <v>39</v>
      </c>
      <c r="F24" s="18">
        <f>C16-F23</f>
      </c>
      <c r="G24" s="2" t="s">
        <v>40</v>
      </c>
    </row>
    <row r="26" spans="1:7" x14ac:dyDescent="0.25">
      <c r="A26" s="22" t="s">
        <v>48</v>
      </c>
      <c r="B26" s="22"/>
      <c r="C26" s="22"/>
      <c r="D26" s="22"/>
      <c r="E26" s="22"/>
      <c r="F26" s="22"/>
      <c r="G26" s="22"/>
    </row>
    <row r="28" spans="1:1" x14ac:dyDescent="0.25">
      <c r="A28" s="15" t="s">
        <v>42</v>
      </c>
    </row>
    <row r="29" ht="34" customHeight="1" spans="1:7" x14ac:dyDescent="0.25">
      <c r="A29" s="16" t="s">
        <v>43</v>
      </c>
      <c r="B29" s="16"/>
      <c r="C29" s="16"/>
      <c r="D29" s="16"/>
      <c r="E29" s="16"/>
      <c r="F29" s="16"/>
      <c r="G29" s="16"/>
    </row>
    <row r="30" ht="34" customHeight="1" spans="1:7" x14ac:dyDescent="0.25">
      <c r="A30" s="16" t="s">
        <v>44</v>
      </c>
      <c r="B30" s="16"/>
      <c r="C30" s="16"/>
      <c r="D30" s="16"/>
      <c r="E30" s="16"/>
      <c r="F30" s="16"/>
      <c r="G30" s="16"/>
    </row>
    <row r="31" ht="34" customHeight="1" spans="1:7" x14ac:dyDescent="0.25">
      <c r="A31" s="16" t="s">
        <v>45</v>
      </c>
      <c r="B31" s="16"/>
      <c r="C31" s="16"/>
      <c r="D31" s="16"/>
      <c r="E31" s="16"/>
      <c r="F31" s="16"/>
      <c r="G31" s="16"/>
    </row>
    <row r="32" ht="34" customHeight="1" spans="1:7" x14ac:dyDescent="0.25">
      <c r="A32" s="16" t="s">
        <v>46</v>
      </c>
      <c r="B32" s="16"/>
      <c r="C32" s="16"/>
      <c r="D32" s="16"/>
      <c r="E32" s="16"/>
      <c r="F32" s="16"/>
      <c r="G32" s="16"/>
    </row>
    <row r="34" spans="1:1" x14ac:dyDescent="0.25">
      <c r="A34" s="17" t="s">
        <v>47</v>
      </c>
    </row>
  </sheetData>
  <mergeCells count="12">
    <mergeCell ref="A1:G1"/>
    <mergeCell ref="A2:G2"/>
    <mergeCell ref="B5:C5"/>
    <mergeCell ref="E5:F5"/>
    <mergeCell ref="B11:C11"/>
    <mergeCell ref="E11:F11"/>
    <mergeCell ref="E17:F17"/>
    <mergeCell ref="A26:G26"/>
    <mergeCell ref="A29:G29"/>
    <mergeCell ref="A30:G30"/>
    <mergeCell ref="A31:G31"/>
    <mergeCell ref="A32:G32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貸借対照表</vt:lpstr>
      <vt:lpstr>貸借対照表_答え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