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演習" sheetId="1" state="visible" r:id="rId1"/>
    <sheet xmlns:r="http://schemas.openxmlformats.org/officeDocument/2006/relationships" name="完成見本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 UI"/>
      <b val="1"/>
      <sz val="14"/>
    </font>
    <font>
      <name val="Yu Gothic UI"/>
      <b val="1"/>
      <sz val="11"/>
    </font>
    <font>
      <name val="Yu Gothic UI"/>
      <sz val="10"/>
    </font>
    <font>
      <name val="Yu Gothic UI"/>
      <b val="1"/>
      <color rgb="00FFFFFF"/>
      <sz val="11"/>
    </font>
    <font>
      <name val="Yu Gothic UI"/>
      <sz val="11"/>
    </font>
    <font>
      <name val="Yu Gothic UI"/>
      <color rgb="000000FF"/>
      <sz val="11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2CC"/>
      </patternFill>
    </fill>
    <fill>
      <patternFill patternType="solid">
        <fgColor rgb="00E8F0FE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E0E0E0"/>
      </left>
      <right style="thin">
        <color rgb="00E0E0E0"/>
      </right>
      <top style="thin">
        <color rgb="00E0E0E0"/>
      </top>
      <bottom style="thin">
        <color rgb="00E0E0E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0" borderId="1" pivotButton="0" quotePrefix="0" xfId="0"/>
    <xf numFmtId="0" fontId="6" fillId="0" borderId="1" pivotButton="0" quotePrefix="0" xfId="0"/>
    <xf numFmtId="0" fontId="5" fillId="3" borderId="1" pivotButton="0" quotePrefix="0" xfId="0"/>
    <xf numFmtId="3" fontId="5" fillId="3" borderId="1" pivotButton="0" quotePrefix="0" xfId="0"/>
    <xf numFmtId="3" fontId="0" fillId="4" borderId="1" pivotButton="0" quotePrefix="0" xfId="0"/>
    <xf numFmtId="0" fontId="5" fillId="0" borderId="0" pivotButton="0" quotePrefix="0" xfId="0"/>
    <xf numFmtId="0" fontId="0" fillId="5" borderId="1" pivotButton="0" quotePrefix="0" xfId="0"/>
    <xf numFmtId="0" fontId="0" fillId="0" borderId="1" pivotButton="0" quotePrefix="0" xfId="0"/>
    <xf numFmtId="3" fontId="6" fillId="0" borderId="1" pivotButton="0" quotePrefix="0" xfId="0"/>
    <xf numFmtId="3" fontId="0" fillId="3" borderId="1" pivotButton="0" quotePrefix="0" xfId="0"/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46" customWidth="1" min="3" max="3"/>
    <col width="17" customWidth="1" min="4" max="4"/>
    <col width="14" customWidth="1" min="5" max="5"/>
    <col width="14" customWidth="1" min="6" max="6"/>
    <col width="14" customWidth="1" min="7" max="7"/>
    <col width="24" customWidth="1" min="8" max="8"/>
    <col width="13" customWidth="1" min="9" max="9"/>
  </cols>
  <sheetData>
    <row r="1">
      <c r="A1" s="1" t="inlineStr">
        <is>
          <t>Day 03 演習 ― 現金出納帳・当座預金・小口現金</t>
        </is>
      </c>
    </row>
    <row r="2">
      <c r="A2" s="2" t="inlineStr">
        <is>
          <t>Horizon Trading 東京オフィス　2025年11月10日（月）〜14日（金）　単位：円</t>
        </is>
      </c>
    </row>
    <row r="3">
      <c r="A3" s="3" t="inlineStr">
        <is>
          <t>凡例： 青文字=入力値（入力済み）／ 黄色=自分で入れる欄 ／ 薄青=自動計算 ／ 緑=検証</t>
        </is>
      </c>
    </row>
    <row r="4">
      <c r="B4" s="2" t="inlineStr">
        <is>
          <t>STEP 1　仕訳表 ― 9本の取引を12行で入力する（⑧の複合仕訳は4行に分けて入力）</t>
        </is>
      </c>
    </row>
    <row r="5">
      <c r="B5" s="4" t="inlineStr">
        <is>
          <t>No・日付</t>
        </is>
      </c>
      <c r="C5" s="4" t="inlineStr">
        <is>
          <t>取引の内容</t>
        </is>
      </c>
      <c r="D5" s="4" t="inlineStr">
        <is>
          <t>借方科目（▼）</t>
        </is>
      </c>
      <c r="E5" s="4" t="inlineStr">
        <is>
          <t>借方金額</t>
        </is>
      </c>
      <c r="F5" s="4" t="inlineStr">
        <is>
          <t>貸方科目（▼）</t>
        </is>
      </c>
      <c r="G5" s="4" t="inlineStr">
        <is>
          <t>貸方金額</t>
        </is>
      </c>
    </row>
    <row r="6">
      <c r="B6" s="5" t="inlineStr">
        <is>
          <t>① 11/10</t>
        </is>
      </c>
      <c r="C6" s="6" t="inlineStr">
        <is>
          <t>当座預金口座を開設し、普通預金から1,000,000を預け入れた</t>
        </is>
      </c>
      <c r="D6" s="7" t="n"/>
      <c r="E6" s="8" t="n"/>
      <c r="F6" s="7" t="n"/>
      <c r="G6" s="8" t="n"/>
    </row>
    <row r="7">
      <c r="B7" s="5" t="inlineStr">
        <is>
          <t>② 11/10</t>
        </is>
      </c>
      <c r="C7" s="6" t="inlineStr">
        <is>
          <t>小口現金制度を導入。小切手60,000を振り出して用度係に前渡し</t>
        </is>
      </c>
      <c r="D7" s="7" t="n"/>
      <c r="E7" s="8" t="n"/>
      <c r="F7" s="7" t="n"/>
      <c r="G7" s="8" t="n"/>
    </row>
    <row r="8">
      <c r="B8" s="5" t="inlineStr">
        <is>
          <t>③ 11/11</t>
        </is>
      </c>
      <c r="C8" s="6" t="inlineStr">
        <is>
          <t>仲介手数料90,000を送金小切手で受け取った</t>
        </is>
      </c>
      <c r="D8" s="7" t="n"/>
      <c r="E8" s="8" t="n"/>
      <c r="F8" s="7" t="n"/>
      <c r="G8" s="8" t="n"/>
    </row>
    <row r="9">
      <c r="B9" s="5" t="inlineStr">
        <is>
          <t>④ 11/11</t>
        </is>
      </c>
      <c r="C9" s="6" t="inlineStr">
        <is>
          <t>買掛金280,000を、小切手を振り出して支払った</t>
        </is>
      </c>
      <c r="D9" s="7" t="n"/>
      <c r="E9" s="8" t="n"/>
      <c r="F9" s="7" t="n"/>
      <c r="G9" s="8" t="n"/>
    </row>
    <row r="10">
      <c r="B10" s="5" t="inlineStr">
        <is>
          <t>⑤ 11/12</t>
        </is>
      </c>
      <c r="C10" s="6" t="inlineStr">
        <is>
          <t>売掛金350,000を現金で回収した</t>
        </is>
      </c>
      <c r="D10" s="7" t="n"/>
      <c r="E10" s="8" t="n"/>
      <c r="F10" s="7" t="n"/>
      <c r="G10" s="8" t="n"/>
    </row>
    <row r="11">
      <c r="B11" s="5" t="inlineStr">
        <is>
          <t>⑥ 11/13</t>
        </is>
      </c>
      <c r="C11" s="6" t="inlineStr">
        <is>
          <t>現金300,000を当座預金口座に預け入れた</t>
        </is>
      </c>
      <c r="D11" s="7" t="n"/>
      <c r="E11" s="8" t="n"/>
      <c r="F11" s="7" t="n"/>
      <c r="G11" s="8" t="n"/>
    </row>
    <row r="12">
      <c r="B12" s="5" t="inlineStr">
        <is>
          <t>⑦ 11/14</t>
        </is>
      </c>
      <c r="C12" s="6" t="inlineStr">
        <is>
          <t>売掛金280,000の回収として自己振出小切手を受け取った</t>
        </is>
      </c>
      <c r="D12" s="7" t="n"/>
      <c r="E12" s="8" t="n"/>
      <c r="F12" s="7" t="n"/>
      <c r="G12" s="8" t="n"/>
    </row>
    <row r="13">
      <c r="B13" s="5" t="inlineStr">
        <is>
          <t>⑧ 11/14</t>
        </is>
      </c>
      <c r="C13" s="6" t="inlineStr">
        <is>
          <t>支払報告（電車代12,600）※報告の仕訳はまとめて1本＝複合仕訳</t>
        </is>
      </c>
      <c r="D13" s="7" t="n"/>
      <c r="E13" s="8" t="n"/>
      <c r="F13" s="7" t="n"/>
      <c r="G13" s="8" t="n"/>
    </row>
    <row r="14">
      <c r="B14" s="5" t="inlineStr">
        <is>
          <t xml:space="preserve">　 〃</t>
        </is>
      </c>
      <c r="C14" s="6" t="inlineStr">
        <is>
          <t>支払報告（コピー用紙など8,400）</t>
        </is>
      </c>
      <c r="D14" s="7" t="n"/>
      <c r="E14" s="8" t="n"/>
      <c r="F14" s="7" t="n"/>
      <c r="G14" s="8" t="n"/>
    </row>
    <row r="15">
      <c r="B15" s="5" t="inlineStr">
        <is>
          <t xml:space="preserve">　 〃</t>
        </is>
      </c>
      <c r="C15" s="6" t="inlineStr">
        <is>
          <t>支払報告（切手代5,200）</t>
        </is>
      </c>
      <c r="D15" s="7" t="n"/>
      <c r="E15" s="8" t="n"/>
      <c r="F15" s="7" t="n"/>
      <c r="G15" s="8" t="n"/>
    </row>
    <row r="16">
      <c r="B16" s="5" t="inlineStr">
        <is>
          <t xml:space="preserve">　 〃</t>
        </is>
      </c>
      <c r="C16" s="6" t="inlineStr">
        <is>
          <t>支払報告（来客用のお茶など3,800）</t>
        </is>
      </c>
      <c r="D16" s="7" t="n"/>
      <c r="E16" s="8" t="n"/>
      <c r="F16" s="7" t="n"/>
      <c r="G16" s="8" t="n"/>
    </row>
    <row r="17">
      <c r="B17" s="5" t="inlineStr">
        <is>
          <t>⑨ 11/14</t>
        </is>
      </c>
      <c r="C17" s="6" t="inlineStr">
        <is>
          <t>報告と同額の小切手30,000を振り出して小口現金を補給した</t>
        </is>
      </c>
      <c r="D17" s="7" t="n"/>
      <c r="E17" s="8" t="n"/>
      <c r="F17" s="7" t="n"/>
      <c r="G17" s="8" t="n"/>
    </row>
    <row r="18">
      <c r="C18" s="2" t="inlineStr">
        <is>
          <t>合計（自動）</t>
        </is>
      </c>
      <c r="E18" s="9">
        <f>SUM(E6:E17)</f>
        <v/>
      </c>
      <c r="G18" s="9">
        <f>SUM(G6:G17)</f>
        <v/>
      </c>
    </row>
    <row r="19">
      <c r="C19" s="10" t="inlineStr">
        <is>
          <t>検証：借方合計＝貸方合計＝2,420,000？</t>
        </is>
      </c>
      <c r="E19" s="11">
        <f>IF(E18+G18=0,"",IF(AND(E18=G18,E18=2420000),"OK","NG"))</f>
        <v/>
      </c>
    </row>
    <row r="21">
      <c r="B21" s="2" t="inlineStr">
        <is>
          <t>STEP 2　現金出納帳（金庫のお金の記録） ― 残高の列に数式を入れる</t>
        </is>
      </c>
      <c r="H21" s="2" t="inlineStr">
        <is>
          <t>当座預金の増減（仕訳表から自動）</t>
        </is>
      </c>
    </row>
    <row r="22">
      <c r="B22" s="4" t="inlineStr">
        <is>
          <t>日付</t>
        </is>
      </c>
      <c r="C22" s="4" t="inlineStr">
        <is>
          <t>摘要</t>
        </is>
      </c>
      <c r="D22" s="4" t="inlineStr">
        <is>
          <t>収入</t>
        </is>
      </c>
      <c r="E22" s="4" t="inlineStr">
        <is>
          <t>支出</t>
        </is>
      </c>
      <c r="F22" s="4" t="inlineStr">
        <is>
          <t>残高</t>
        </is>
      </c>
      <c r="H22" s="5" t="inlineStr">
        <is>
          <t>増加（借方に出た合計）</t>
        </is>
      </c>
      <c r="I22" s="9">
        <f>SUMIF($D$6:$D$17,"当座預金",$E$6:$E$17)</f>
        <v/>
      </c>
    </row>
    <row r="23">
      <c r="B23" s="5" t="inlineStr">
        <is>
          <t>11/10</t>
        </is>
      </c>
      <c r="C23" s="5" t="inlineStr">
        <is>
          <t>前週繰越</t>
        </is>
      </c>
      <c r="D23" s="12" t="n"/>
      <c r="E23" s="12" t="n"/>
      <c r="F23" s="13" t="n">
        <v>1500000</v>
      </c>
      <c r="H23" s="5" t="inlineStr">
        <is>
          <t>減少（貸方に出た合計）</t>
        </is>
      </c>
      <c r="I23" s="9">
        <f>SUMIF($F$6:$F$17,"当座預金",$G$6:$G$17)</f>
        <v/>
      </c>
    </row>
    <row r="24">
      <c r="B24" s="5" t="inlineStr">
        <is>
          <t>11/11</t>
        </is>
      </c>
      <c r="C24" s="5" t="inlineStr">
        <is>
          <t>手数料の受取（送金小切手）</t>
        </is>
      </c>
      <c r="D24" s="8" t="n"/>
      <c r="E24" s="8" t="n"/>
      <c r="F24" s="14" t="n"/>
      <c r="H24" s="15" t="inlineStr">
        <is>
          <t>残高（増加−減少）</t>
        </is>
      </c>
      <c r="I24" s="9">
        <f>I22-I23</f>
        <v/>
      </c>
    </row>
    <row r="25">
      <c r="B25" s="5" t="inlineStr">
        <is>
          <t>11/12</t>
        </is>
      </c>
      <c r="C25" s="5" t="inlineStr">
        <is>
          <t>売掛金の回収</t>
        </is>
      </c>
      <c r="D25" s="8" t="n"/>
      <c r="E25" s="8" t="n"/>
      <c r="F25" s="14" t="n"/>
      <c r="H25" s="5" t="inlineStr">
        <is>
          <t>検証：残高は1,210,000？</t>
        </is>
      </c>
      <c r="I25" s="11">
        <f>IF(I24=0,"",IF(I24=1210000,"OK","NG"))</f>
        <v/>
      </c>
    </row>
    <row r="26">
      <c r="B26" s="5" t="inlineStr">
        <is>
          <t>11/13</t>
        </is>
      </c>
      <c r="C26" s="5" t="inlineStr">
        <is>
          <t>当座預金へ預け入れ</t>
        </is>
      </c>
      <c r="D26" s="8" t="n"/>
      <c r="E26" s="8" t="n"/>
      <c r="F26" s="14" t="n"/>
    </row>
    <row r="27">
      <c r="B27" s="12" t="n"/>
      <c r="C27" s="15" t="inlineStr">
        <is>
          <t>週末残高（＝次週繰越）</t>
        </is>
      </c>
      <c r="D27" s="12" t="n"/>
      <c r="E27" s="12" t="n"/>
      <c r="F27" s="14" t="n"/>
      <c r="H27" s="3" t="inlineStr">
        <is>
          <t>仕訳表が正しければ、口座の残高は</t>
        </is>
      </c>
    </row>
    <row r="28">
      <c r="B28" s="12" t="n"/>
      <c r="C28" s="5" t="inlineStr">
        <is>
          <t>検証：週末残高は1,640,000？</t>
        </is>
      </c>
      <c r="D28" s="12" t="n"/>
      <c r="E28" s="12" t="n"/>
      <c r="F28" s="11">
        <f>IF(F27=0,"",IF(F27=1640000,"OK","NG"))</f>
        <v/>
      </c>
      <c r="H28" s="3" t="inlineStr">
        <is>
          <t>自動で立ち上がる（帳簿のしくみ）</t>
        </is>
      </c>
    </row>
    <row r="30">
      <c r="B30" s="2" t="inlineStr">
        <is>
          <t>STEP 3　小口現金出納帳 ― 支払と内訳を入れて、補給額を数式で出す</t>
        </is>
      </c>
    </row>
    <row r="31">
      <c r="B31" s="4" t="inlineStr">
        <is>
          <t>受入</t>
        </is>
      </c>
      <c r="C31" s="4" t="inlineStr">
        <is>
          <t>日付</t>
        </is>
      </c>
      <c r="D31" s="4" t="inlineStr">
        <is>
          <t>摘要</t>
        </is>
      </c>
      <c r="E31" s="4" t="inlineStr">
        <is>
          <t>支払</t>
        </is>
      </c>
      <c r="F31" s="4" t="inlineStr">
        <is>
          <t>旅費交通費</t>
        </is>
      </c>
      <c r="G31" s="4" t="inlineStr">
        <is>
          <t>消耗品費</t>
        </is>
      </c>
      <c r="H31" s="4" t="inlineStr">
        <is>
          <t>通信費</t>
        </is>
      </c>
      <c r="I31" s="4" t="inlineStr">
        <is>
          <t>雑費</t>
        </is>
      </c>
    </row>
    <row r="32">
      <c r="B32" s="13" t="n">
        <v>60000</v>
      </c>
      <c r="C32" s="5" t="inlineStr">
        <is>
          <t>11/10</t>
        </is>
      </c>
      <c r="D32" s="5" t="inlineStr">
        <is>
          <t>小切手で前渡し</t>
        </is>
      </c>
      <c r="E32" s="12" t="n"/>
      <c r="F32" s="12" t="n"/>
      <c r="G32" s="12" t="n"/>
      <c r="H32" s="12" t="n"/>
      <c r="I32" s="12" t="n"/>
    </row>
    <row r="33">
      <c r="B33" s="12" t="n"/>
      <c r="C33" s="5" t="inlineStr">
        <is>
          <t>11/11</t>
        </is>
      </c>
      <c r="D33" s="5" t="inlineStr">
        <is>
          <t>営業の電車代</t>
        </is>
      </c>
      <c r="E33" s="8" t="n"/>
      <c r="F33" s="8" t="n"/>
      <c r="G33" s="12" t="n"/>
      <c r="H33" s="12" t="n"/>
      <c r="I33" s="12" t="n"/>
    </row>
    <row r="34">
      <c r="B34" s="12" t="n"/>
      <c r="C34" s="5" t="inlineStr">
        <is>
          <t>11/12</t>
        </is>
      </c>
      <c r="D34" s="5" t="inlineStr">
        <is>
          <t>コピー用紙・文具</t>
        </is>
      </c>
      <c r="E34" s="8" t="n"/>
      <c r="F34" s="12" t="n"/>
      <c r="G34" s="8" t="n"/>
      <c r="H34" s="12" t="n"/>
      <c r="I34" s="12" t="n"/>
    </row>
    <row r="35">
      <c r="B35" s="12" t="n"/>
      <c r="C35" s="5" t="inlineStr">
        <is>
          <t>11/13</t>
        </is>
      </c>
      <c r="D35" s="5" t="inlineStr">
        <is>
          <t>郵便切手・宅配便</t>
        </is>
      </c>
      <c r="E35" s="8" t="n"/>
      <c r="F35" s="12" t="n"/>
      <c r="G35" s="12" t="n"/>
      <c r="H35" s="8" t="n"/>
      <c r="I35" s="12" t="n"/>
    </row>
    <row r="36">
      <c r="B36" s="12" t="n"/>
      <c r="C36" s="5" t="inlineStr">
        <is>
          <t>11/14</t>
        </is>
      </c>
      <c r="D36" s="5" t="inlineStr">
        <is>
          <t>来客用のお茶など</t>
        </is>
      </c>
      <c r="E36" s="8" t="n"/>
      <c r="F36" s="12" t="n"/>
      <c r="G36" s="12" t="n"/>
      <c r="H36" s="12" t="n"/>
      <c r="I36" s="8" t="n"/>
    </row>
    <row r="37">
      <c r="B37" s="12" t="n"/>
      <c r="C37" s="12" t="n"/>
      <c r="D37" s="15" t="inlineStr">
        <is>
          <t>支払合計</t>
        </is>
      </c>
      <c r="E37" s="14" t="n"/>
      <c r="F37" s="9">
        <f>SUM(F33:F36)</f>
        <v/>
      </c>
      <c r="G37" s="9">
        <f>SUM(G33:G36)</f>
        <v/>
      </c>
      <c r="H37" s="9">
        <f>SUM(H33:H36)</f>
        <v/>
      </c>
      <c r="I37" s="9">
        <f>SUM(I33:I36)</f>
        <v/>
      </c>
    </row>
    <row r="38">
      <c r="B38" s="14" t="n"/>
      <c r="C38" s="5" t="inlineStr">
        <is>
          <t>11/14</t>
        </is>
      </c>
      <c r="D38" s="5" t="inlineStr">
        <is>
          <t>補給（小切手）＝支払合計と同額</t>
        </is>
      </c>
      <c r="E38" s="12" t="n"/>
      <c r="F38" s="12" t="n"/>
      <c r="G38" s="12" t="n"/>
      <c r="H38" s="12" t="n"/>
      <c r="I38" s="12" t="n"/>
    </row>
    <row r="39">
      <c r="B39" s="14" t="n"/>
      <c r="C39" s="12" t="n"/>
      <c r="D39" s="15" t="inlineStr">
        <is>
          <t>翌週繰越（受入合計−支払合計）</t>
        </is>
      </c>
      <c r="E39" s="12" t="n"/>
      <c r="F39" s="12" t="n"/>
      <c r="G39" s="12" t="n"/>
      <c r="H39" s="12" t="n"/>
      <c r="I39" s="12" t="n"/>
    </row>
    <row r="40">
      <c r="B40" s="11">
        <f>IF(B39=0,"",IF(B39=60000,"OK","NG"))</f>
        <v/>
      </c>
      <c r="C40" s="12" t="n"/>
      <c r="D40" s="5" t="inlineStr">
        <is>
          <t>検証：翌週繰越は定額60,000？</t>
        </is>
      </c>
      <c r="E40" s="12" t="n"/>
      <c r="F40" s="12" t="n"/>
      <c r="G40" s="12" t="n"/>
      <c r="H40" s="12" t="n"/>
      <c r="I40" s="12" t="n"/>
    </row>
    <row r="43">
      <c r="B43" s="2" t="inlineStr">
        <is>
          <t>What-ifチャレンジ（完成後に試す）</t>
        </is>
      </c>
    </row>
    <row r="44">
      <c r="B44" s="3" t="inlineStr">
        <is>
          <t>① ④の買掛金280,000を「小切手」でなく「現金」で支払ったことにすると、現金出納帳の週末残高と当座預金の残高はそれぞれいくらになる？</t>
        </is>
      </c>
    </row>
    <row r="45">
      <c r="B45" s="3" t="inlineStr">
        <is>
          <t>② ⑧の報告に「取引先への手土産2,500（雑費）」を1行追加すると、補給額はいくらに変わる？　翌週繰越が定額60,000のままなことも確認</t>
        </is>
      </c>
    </row>
    <row r="46">
      <c r="B46" s="3" t="inlineStr">
        <is>
          <t>③ ⑦の小切手が「当社振出」でなく「得意先振出」だったら、仕訳のどこが変わる？（ヒント：受け取ってすぐ当座預金に入金したかどうかでも変わる）</t>
        </is>
      </c>
    </row>
  </sheetData>
  <dataValidations count="1">
    <dataValidation sqref="D6:D17 F6:F17" showDropDown="0" showInputMessage="0" showErrorMessage="0" allowBlank="1" type="list">
      <formula1>"現金,普通預金,当座預金,小口現金,売掛金,買掛金,受取手数料,旅費交通費,消耗品費,通信費,雑費"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46" customWidth="1" min="3" max="3"/>
    <col width="17" customWidth="1" min="4" max="4"/>
    <col width="14" customWidth="1" min="5" max="5"/>
    <col width="14" customWidth="1" min="6" max="6"/>
    <col width="14" customWidth="1" min="7" max="7"/>
    <col width="24" customWidth="1" min="8" max="8"/>
    <col width="13" customWidth="1" min="9" max="9"/>
  </cols>
  <sheetData>
    <row r="1">
      <c r="A1" s="1" t="inlineStr">
        <is>
          <t>Day 03 演習 ― 現金出納帳・当座預金・小口現金</t>
        </is>
      </c>
    </row>
    <row r="2">
      <c r="A2" s="2" t="inlineStr">
        <is>
          <t>Horizon Trading 東京オフィス　2025年11月10日（月）〜14日（金）　単位：円</t>
        </is>
      </c>
    </row>
    <row r="3">
      <c r="A3" s="3" t="inlineStr">
        <is>
          <t>凡例： 青文字=入力値（入力済み）／ 黄色=自分で入れる欄 ／ 薄青=自動計算 ／ 緑=検証</t>
        </is>
      </c>
    </row>
    <row r="4">
      <c r="B4" s="2" t="inlineStr">
        <is>
          <t>STEP 1　仕訳表 ― 9本の取引を12行で入力する（⑧の複合仕訳は4行に分けて入力）</t>
        </is>
      </c>
    </row>
    <row r="5">
      <c r="B5" s="4" t="inlineStr">
        <is>
          <t>No・日付</t>
        </is>
      </c>
      <c r="C5" s="4" t="inlineStr">
        <is>
          <t>取引の内容</t>
        </is>
      </c>
      <c r="D5" s="4" t="inlineStr">
        <is>
          <t>借方科目（▼）</t>
        </is>
      </c>
      <c r="E5" s="4" t="inlineStr">
        <is>
          <t>借方金額</t>
        </is>
      </c>
      <c r="F5" s="4" t="inlineStr">
        <is>
          <t>貸方科目（▼）</t>
        </is>
      </c>
      <c r="G5" s="4" t="inlineStr">
        <is>
          <t>貸方金額</t>
        </is>
      </c>
    </row>
    <row r="6">
      <c r="B6" s="5" t="inlineStr">
        <is>
          <t>① 11/10</t>
        </is>
      </c>
      <c r="C6" s="6" t="inlineStr">
        <is>
          <t>当座預金口座を開設し、普通預金から1,000,000を預け入れた</t>
        </is>
      </c>
      <c r="D6" s="7" t="inlineStr">
        <is>
          <t>当座預金</t>
        </is>
      </c>
      <c r="E6" s="8" t="n">
        <v>1000000</v>
      </c>
      <c r="F6" s="7" t="inlineStr">
        <is>
          <t>普通預金</t>
        </is>
      </c>
      <c r="G6" s="8" t="n">
        <v>1000000</v>
      </c>
    </row>
    <row r="7">
      <c r="B7" s="5" t="inlineStr">
        <is>
          <t>② 11/10</t>
        </is>
      </c>
      <c r="C7" s="6" t="inlineStr">
        <is>
          <t>小口現金制度を導入。小切手60,000を振り出して用度係に前渡し</t>
        </is>
      </c>
      <c r="D7" s="7" t="inlineStr">
        <is>
          <t>小口現金</t>
        </is>
      </c>
      <c r="E7" s="8" t="n">
        <v>60000</v>
      </c>
      <c r="F7" s="7" t="inlineStr">
        <is>
          <t>当座預金</t>
        </is>
      </c>
      <c r="G7" s="8" t="n">
        <v>60000</v>
      </c>
    </row>
    <row r="8">
      <c r="B8" s="5" t="inlineStr">
        <is>
          <t>③ 11/11</t>
        </is>
      </c>
      <c r="C8" s="6" t="inlineStr">
        <is>
          <t>仲介手数料90,000を送金小切手で受け取った</t>
        </is>
      </c>
      <c r="D8" s="7" t="inlineStr">
        <is>
          <t>現金</t>
        </is>
      </c>
      <c r="E8" s="8" t="n">
        <v>90000</v>
      </c>
      <c r="F8" s="7" t="inlineStr">
        <is>
          <t>受取手数料</t>
        </is>
      </c>
      <c r="G8" s="8" t="n">
        <v>90000</v>
      </c>
    </row>
    <row r="9">
      <c r="B9" s="5" t="inlineStr">
        <is>
          <t>④ 11/11</t>
        </is>
      </c>
      <c r="C9" s="6" t="inlineStr">
        <is>
          <t>買掛金280,000を、小切手を振り出して支払った</t>
        </is>
      </c>
      <c r="D9" s="7" t="inlineStr">
        <is>
          <t>買掛金</t>
        </is>
      </c>
      <c r="E9" s="8" t="n">
        <v>280000</v>
      </c>
      <c r="F9" s="7" t="inlineStr">
        <is>
          <t>当座預金</t>
        </is>
      </c>
      <c r="G9" s="8" t="n">
        <v>280000</v>
      </c>
    </row>
    <row r="10">
      <c r="B10" s="5" t="inlineStr">
        <is>
          <t>⑤ 11/12</t>
        </is>
      </c>
      <c r="C10" s="6" t="inlineStr">
        <is>
          <t>売掛金350,000を現金で回収した</t>
        </is>
      </c>
      <c r="D10" s="7" t="inlineStr">
        <is>
          <t>現金</t>
        </is>
      </c>
      <c r="E10" s="8" t="n">
        <v>350000</v>
      </c>
      <c r="F10" s="7" t="inlineStr">
        <is>
          <t>売掛金</t>
        </is>
      </c>
      <c r="G10" s="8" t="n">
        <v>350000</v>
      </c>
    </row>
    <row r="11">
      <c r="B11" s="5" t="inlineStr">
        <is>
          <t>⑥ 11/13</t>
        </is>
      </c>
      <c r="C11" s="6" t="inlineStr">
        <is>
          <t>現金300,000を当座預金口座に預け入れた</t>
        </is>
      </c>
      <c r="D11" s="7" t="inlineStr">
        <is>
          <t>当座預金</t>
        </is>
      </c>
      <c r="E11" s="8" t="n">
        <v>300000</v>
      </c>
      <c r="F11" s="7" t="inlineStr">
        <is>
          <t>現金</t>
        </is>
      </c>
      <c r="G11" s="8" t="n">
        <v>300000</v>
      </c>
    </row>
    <row r="12">
      <c r="B12" s="5" t="inlineStr">
        <is>
          <t>⑦ 11/14</t>
        </is>
      </c>
      <c r="C12" s="6" t="inlineStr">
        <is>
          <t>売掛金280,000の回収として自己振出小切手を受け取った</t>
        </is>
      </c>
      <c r="D12" s="7" t="inlineStr">
        <is>
          <t>当座預金</t>
        </is>
      </c>
      <c r="E12" s="8" t="n">
        <v>280000</v>
      </c>
      <c r="F12" s="7" t="inlineStr">
        <is>
          <t>売掛金</t>
        </is>
      </c>
      <c r="G12" s="8" t="n">
        <v>280000</v>
      </c>
    </row>
    <row r="13">
      <c r="B13" s="5" t="inlineStr">
        <is>
          <t>⑧ 11/14</t>
        </is>
      </c>
      <c r="C13" s="6" t="inlineStr">
        <is>
          <t>支払報告（電車代12,600）※報告の仕訳はまとめて1本＝複合仕訳</t>
        </is>
      </c>
      <c r="D13" s="7" t="inlineStr">
        <is>
          <t>旅費交通費</t>
        </is>
      </c>
      <c r="E13" s="8" t="n">
        <v>12600</v>
      </c>
      <c r="F13" s="7" t="inlineStr">
        <is>
          <t>小口現金</t>
        </is>
      </c>
      <c r="G13" s="8" t="n">
        <v>12600</v>
      </c>
    </row>
    <row r="14">
      <c r="B14" s="5" t="inlineStr">
        <is>
          <t xml:space="preserve">　 〃</t>
        </is>
      </c>
      <c r="C14" s="6" t="inlineStr">
        <is>
          <t>支払報告（コピー用紙など8,400）</t>
        </is>
      </c>
      <c r="D14" s="7" t="inlineStr">
        <is>
          <t>消耗品費</t>
        </is>
      </c>
      <c r="E14" s="8" t="n">
        <v>8400</v>
      </c>
      <c r="F14" s="7" t="inlineStr">
        <is>
          <t>小口現金</t>
        </is>
      </c>
      <c r="G14" s="8" t="n">
        <v>8400</v>
      </c>
    </row>
    <row r="15">
      <c r="B15" s="5" t="inlineStr">
        <is>
          <t xml:space="preserve">　 〃</t>
        </is>
      </c>
      <c r="C15" s="6" t="inlineStr">
        <is>
          <t>支払報告（切手代5,200）</t>
        </is>
      </c>
      <c r="D15" s="7" t="inlineStr">
        <is>
          <t>通信費</t>
        </is>
      </c>
      <c r="E15" s="8" t="n">
        <v>5200</v>
      </c>
      <c r="F15" s="7" t="inlineStr">
        <is>
          <t>小口現金</t>
        </is>
      </c>
      <c r="G15" s="8" t="n">
        <v>5200</v>
      </c>
    </row>
    <row r="16">
      <c r="B16" s="5" t="inlineStr">
        <is>
          <t xml:space="preserve">　 〃</t>
        </is>
      </c>
      <c r="C16" s="6" t="inlineStr">
        <is>
          <t>支払報告（来客用のお茶など3,800）</t>
        </is>
      </c>
      <c r="D16" s="7" t="inlineStr">
        <is>
          <t>雑費</t>
        </is>
      </c>
      <c r="E16" s="8" t="n">
        <v>3800</v>
      </c>
      <c r="F16" s="7" t="inlineStr">
        <is>
          <t>小口現金</t>
        </is>
      </c>
      <c r="G16" s="8" t="n">
        <v>3800</v>
      </c>
    </row>
    <row r="17">
      <c r="B17" s="5" t="inlineStr">
        <is>
          <t>⑨ 11/14</t>
        </is>
      </c>
      <c r="C17" s="6" t="inlineStr">
        <is>
          <t>報告と同額の小切手30,000を振り出して小口現金を補給した</t>
        </is>
      </c>
      <c r="D17" s="7" t="inlineStr">
        <is>
          <t>小口現金</t>
        </is>
      </c>
      <c r="E17" s="8" t="n">
        <v>30000</v>
      </c>
      <c r="F17" s="7" t="inlineStr">
        <is>
          <t>当座預金</t>
        </is>
      </c>
      <c r="G17" s="8" t="n">
        <v>30000</v>
      </c>
    </row>
    <row r="18">
      <c r="C18" s="2" t="inlineStr">
        <is>
          <t>合計（自動）</t>
        </is>
      </c>
      <c r="E18" s="9">
        <f>SUM(E6:E17)</f>
        <v/>
      </c>
      <c r="G18" s="9">
        <f>SUM(G6:G17)</f>
        <v/>
      </c>
    </row>
    <row r="19">
      <c r="C19" s="10" t="inlineStr">
        <is>
          <t>検証：借方合計＝貸方合計＝2,420,000？</t>
        </is>
      </c>
      <c r="E19" s="11">
        <f>IF(E18+G18=0,"",IF(AND(E18=G18,E18=2420000),"OK","NG"))</f>
        <v/>
      </c>
    </row>
    <row r="21">
      <c r="B21" s="2" t="inlineStr">
        <is>
          <t>STEP 2　現金出納帳（金庫のお金の記録） ― 残高の列に数式を入れる</t>
        </is>
      </c>
      <c r="H21" s="2" t="inlineStr">
        <is>
          <t>当座預金の増減（仕訳表から自動）</t>
        </is>
      </c>
    </row>
    <row r="22">
      <c r="B22" s="4" t="inlineStr">
        <is>
          <t>日付</t>
        </is>
      </c>
      <c r="C22" s="4" t="inlineStr">
        <is>
          <t>摘要</t>
        </is>
      </c>
      <c r="D22" s="4" t="inlineStr">
        <is>
          <t>収入</t>
        </is>
      </c>
      <c r="E22" s="4" t="inlineStr">
        <is>
          <t>支出</t>
        </is>
      </c>
      <c r="F22" s="4" t="inlineStr">
        <is>
          <t>残高</t>
        </is>
      </c>
      <c r="H22" s="5" t="inlineStr">
        <is>
          <t>増加（借方に出た合計）</t>
        </is>
      </c>
      <c r="I22" s="9">
        <f>SUMIF($D$6:$D$17,"当座預金",$E$6:$E$17)</f>
        <v/>
      </c>
    </row>
    <row r="23">
      <c r="B23" s="5" t="inlineStr">
        <is>
          <t>11/10</t>
        </is>
      </c>
      <c r="C23" s="5" t="inlineStr">
        <is>
          <t>前週繰越</t>
        </is>
      </c>
      <c r="D23" s="12" t="n"/>
      <c r="E23" s="12" t="n"/>
      <c r="F23" s="13" t="n">
        <v>1500000</v>
      </c>
      <c r="H23" s="5" t="inlineStr">
        <is>
          <t>減少（貸方に出た合計）</t>
        </is>
      </c>
      <c r="I23" s="9">
        <f>SUMIF($F$6:$F$17,"当座預金",$G$6:$G$17)</f>
        <v/>
      </c>
    </row>
    <row r="24">
      <c r="B24" s="5" t="inlineStr">
        <is>
          <t>11/11</t>
        </is>
      </c>
      <c r="C24" s="5" t="inlineStr">
        <is>
          <t>手数料の受取（送金小切手）</t>
        </is>
      </c>
      <c r="D24" s="8" t="n">
        <v>90000</v>
      </c>
      <c r="E24" s="8" t="n"/>
      <c r="F24" s="14">
        <f>F23+D24-E24</f>
        <v/>
      </c>
      <c r="H24" s="15" t="inlineStr">
        <is>
          <t>残高（増加−減少）</t>
        </is>
      </c>
      <c r="I24" s="9">
        <f>I22-I23</f>
        <v/>
      </c>
    </row>
    <row r="25">
      <c r="B25" s="5" t="inlineStr">
        <is>
          <t>11/12</t>
        </is>
      </c>
      <c r="C25" s="5" t="inlineStr">
        <is>
          <t>売掛金の回収</t>
        </is>
      </c>
      <c r="D25" s="8" t="n">
        <v>350000</v>
      </c>
      <c r="E25" s="8" t="n"/>
      <c r="F25" s="14">
        <f>F24+D25-E25</f>
        <v/>
      </c>
      <c r="H25" s="5" t="inlineStr">
        <is>
          <t>検証：残高は1,210,000？</t>
        </is>
      </c>
      <c r="I25" s="11">
        <f>IF(I24=0,"",IF(I24=1210000,"OK","NG"))</f>
        <v/>
      </c>
    </row>
    <row r="26">
      <c r="B26" s="5" t="inlineStr">
        <is>
          <t>11/13</t>
        </is>
      </c>
      <c r="C26" s="5" t="inlineStr">
        <is>
          <t>当座預金へ預け入れ</t>
        </is>
      </c>
      <c r="D26" s="8" t="n"/>
      <c r="E26" s="8" t="n">
        <v>300000</v>
      </c>
      <c r="F26" s="14">
        <f>F25+D26-E26</f>
        <v/>
      </c>
    </row>
    <row r="27">
      <c r="B27" s="12" t="n"/>
      <c r="C27" s="15" t="inlineStr">
        <is>
          <t>週末残高（＝次週繰越）</t>
        </is>
      </c>
      <c r="D27" s="12" t="n"/>
      <c r="E27" s="12" t="n"/>
      <c r="F27" s="14">
        <f>F26</f>
        <v/>
      </c>
      <c r="H27" s="3" t="inlineStr">
        <is>
          <t>仕訳表が正しければ、口座の残高は</t>
        </is>
      </c>
    </row>
    <row r="28">
      <c r="B28" s="12" t="n"/>
      <c r="C28" s="5" t="inlineStr">
        <is>
          <t>検証：週末残高は1,640,000？</t>
        </is>
      </c>
      <c r="D28" s="12" t="n"/>
      <c r="E28" s="12" t="n"/>
      <c r="F28" s="11">
        <f>IF(F27=0,"",IF(F27=1640000,"OK","NG"))</f>
        <v/>
      </c>
      <c r="H28" s="3" t="inlineStr">
        <is>
          <t>自動で立ち上がる（帳簿のしくみ）</t>
        </is>
      </c>
    </row>
    <row r="30">
      <c r="B30" s="2" t="inlineStr">
        <is>
          <t>STEP 3　小口現金出納帳 ― 支払と内訳を入れて、補給額を数式で出す</t>
        </is>
      </c>
    </row>
    <row r="31">
      <c r="B31" s="4" t="inlineStr">
        <is>
          <t>受入</t>
        </is>
      </c>
      <c r="C31" s="4" t="inlineStr">
        <is>
          <t>日付</t>
        </is>
      </c>
      <c r="D31" s="4" t="inlineStr">
        <is>
          <t>摘要</t>
        </is>
      </c>
      <c r="E31" s="4" t="inlineStr">
        <is>
          <t>支払</t>
        </is>
      </c>
      <c r="F31" s="4" t="inlineStr">
        <is>
          <t>旅費交通費</t>
        </is>
      </c>
      <c r="G31" s="4" t="inlineStr">
        <is>
          <t>消耗品費</t>
        </is>
      </c>
      <c r="H31" s="4" t="inlineStr">
        <is>
          <t>通信費</t>
        </is>
      </c>
      <c r="I31" s="4" t="inlineStr">
        <is>
          <t>雑費</t>
        </is>
      </c>
    </row>
    <row r="32">
      <c r="B32" s="13" t="n">
        <v>60000</v>
      </c>
      <c r="C32" s="5" t="inlineStr">
        <is>
          <t>11/10</t>
        </is>
      </c>
      <c r="D32" s="5" t="inlineStr">
        <is>
          <t>小切手で前渡し</t>
        </is>
      </c>
      <c r="E32" s="12" t="n"/>
      <c r="F32" s="12" t="n"/>
      <c r="G32" s="12" t="n"/>
      <c r="H32" s="12" t="n"/>
      <c r="I32" s="12" t="n"/>
    </row>
    <row r="33">
      <c r="B33" s="12" t="n"/>
      <c r="C33" s="5" t="inlineStr">
        <is>
          <t>11/11</t>
        </is>
      </c>
      <c r="D33" s="5" t="inlineStr">
        <is>
          <t>営業の電車代</t>
        </is>
      </c>
      <c r="E33" s="8" t="n">
        <v>12600</v>
      </c>
      <c r="F33" s="8" t="n">
        <v>12600</v>
      </c>
      <c r="G33" s="12" t="n"/>
      <c r="H33" s="12" t="n"/>
      <c r="I33" s="12" t="n"/>
    </row>
    <row r="34">
      <c r="B34" s="12" t="n"/>
      <c r="C34" s="5" t="inlineStr">
        <is>
          <t>11/12</t>
        </is>
      </c>
      <c r="D34" s="5" t="inlineStr">
        <is>
          <t>コピー用紙・文具</t>
        </is>
      </c>
      <c r="E34" s="8" t="n">
        <v>8400</v>
      </c>
      <c r="F34" s="12" t="n"/>
      <c r="G34" s="8" t="n">
        <v>8400</v>
      </c>
      <c r="H34" s="12" t="n"/>
      <c r="I34" s="12" t="n"/>
    </row>
    <row r="35">
      <c r="B35" s="12" t="n"/>
      <c r="C35" s="5" t="inlineStr">
        <is>
          <t>11/13</t>
        </is>
      </c>
      <c r="D35" s="5" t="inlineStr">
        <is>
          <t>郵便切手・宅配便</t>
        </is>
      </c>
      <c r="E35" s="8" t="n">
        <v>5200</v>
      </c>
      <c r="F35" s="12" t="n"/>
      <c r="G35" s="12" t="n"/>
      <c r="H35" s="8" t="n">
        <v>5200</v>
      </c>
      <c r="I35" s="12" t="n"/>
    </row>
    <row r="36">
      <c r="B36" s="12" t="n"/>
      <c r="C36" s="5" t="inlineStr">
        <is>
          <t>11/14</t>
        </is>
      </c>
      <c r="D36" s="5" t="inlineStr">
        <is>
          <t>来客用のお茶など</t>
        </is>
      </c>
      <c r="E36" s="8" t="n">
        <v>3800</v>
      </c>
      <c r="F36" s="12" t="n"/>
      <c r="G36" s="12" t="n"/>
      <c r="H36" s="12" t="n"/>
      <c r="I36" s="8" t="n">
        <v>3800</v>
      </c>
    </row>
    <row r="37">
      <c r="B37" s="12" t="n"/>
      <c r="C37" s="12" t="n"/>
      <c r="D37" s="15" t="inlineStr">
        <is>
          <t>支払合計</t>
        </is>
      </c>
      <c r="E37" s="14">
        <f>SUM(E33:E36)</f>
        <v/>
      </c>
      <c r="F37" s="9">
        <f>SUM(F33:F36)</f>
        <v/>
      </c>
      <c r="G37" s="9">
        <f>SUM(G33:G36)</f>
        <v/>
      </c>
      <c r="H37" s="9">
        <f>SUM(H33:H36)</f>
        <v/>
      </c>
      <c r="I37" s="9">
        <f>SUM(I33:I36)</f>
        <v/>
      </c>
    </row>
    <row r="38">
      <c r="B38" s="14">
        <f>E37</f>
        <v/>
      </c>
      <c r="C38" s="5" t="inlineStr">
        <is>
          <t>11/14</t>
        </is>
      </c>
      <c r="D38" s="5" t="inlineStr">
        <is>
          <t>補給（小切手）＝支払合計と同額</t>
        </is>
      </c>
      <c r="E38" s="12" t="n"/>
      <c r="F38" s="12" t="n"/>
      <c r="G38" s="12" t="n"/>
      <c r="H38" s="12" t="n"/>
      <c r="I38" s="12" t="n"/>
    </row>
    <row r="39">
      <c r="B39" s="14">
        <f>B32+B38-E37</f>
        <v/>
      </c>
      <c r="C39" s="12" t="n"/>
      <c r="D39" s="15" t="inlineStr">
        <is>
          <t>翌週繰越（受入合計−支払合計）</t>
        </is>
      </c>
      <c r="E39" s="12" t="n"/>
      <c r="F39" s="12" t="n"/>
      <c r="G39" s="12" t="n"/>
      <c r="H39" s="12" t="n"/>
      <c r="I39" s="12" t="n"/>
    </row>
    <row r="40">
      <c r="B40" s="11">
        <f>IF(B39=0,"",IF(B39=60000,"OK","NG"))</f>
        <v/>
      </c>
      <c r="C40" s="12" t="n"/>
      <c r="D40" s="5" t="inlineStr">
        <is>
          <t>検証：翌週繰越は定額60,000？</t>
        </is>
      </c>
      <c r="E40" s="12" t="n"/>
      <c r="F40" s="12" t="n"/>
      <c r="G40" s="12" t="n"/>
      <c r="H40" s="12" t="n"/>
      <c r="I40" s="12" t="n"/>
    </row>
    <row r="43">
      <c r="B43" s="2" t="inlineStr">
        <is>
          <t>What-ifチャレンジ（完成後に試す）</t>
        </is>
      </c>
    </row>
    <row r="44">
      <c r="B44" s="3" t="inlineStr">
        <is>
          <t>① ④の買掛金280,000を「小切手」でなく「現金」で支払ったことにすると、現金出納帳の週末残高と当座預金の残高はそれぞれいくらになる？</t>
        </is>
      </c>
    </row>
    <row r="45">
      <c r="B45" s="3" t="inlineStr">
        <is>
          <t>② ⑧の報告に「取引先への手土産2,500（雑費）」を1行追加すると、補給額はいくらに変わる？　翌週繰越が定額60,000のままなことも確認</t>
        </is>
      </c>
    </row>
    <row r="46">
      <c r="B46" s="3" t="inlineStr">
        <is>
          <t>③ ⑦の小切手が「当社振出」でなく「得意先振出」だったら、仕訳のどこが変わる？（ヒント：受け取ってすぐ当座預金に入金したかどうかでも変わる）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2026-07-31T22:08:55Z</dcterms:created>
  <dcterms:modified xmlns:dcterms="http://purl.org/dc/terms/" xmlns:xsi="http://www.w3.org/2001/XMLSchema-instance" xsi:type="dcterms:W3CDTF">2026-07-31T22:08:55Z</dcterms:modified>
</cp:coreProperties>
</file>