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演習" sheetId="1" state="visible" r:id="rId1"/>
    <sheet xmlns:r="http://schemas.openxmlformats.org/officeDocument/2006/relationships" name="完成見本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 UI"/>
      <b val="1"/>
      <sz val="14"/>
    </font>
    <font>
      <name val="Yu Gothic UI"/>
      <b val="1"/>
      <sz val="11"/>
    </font>
    <font>
      <name val="Yu Gothic UI"/>
      <sz val="10"/>
    </font>
    <font>
      <name val="Yu Gothic UI"/>
      <b val="1"/>
      <color rgb="00FFFFFF"/>
      <sz val="11"/>
    </font>
    <font>
      <name val="Yu Gothic UI"/>
      <sz val="11"/>
    </font>
    <font>
      <name val="Yu Gothic UI"/>
      <color rgb="000000FF"/>
      <sz val="11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E8F0FE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1" pivotButton="0" quotePrefix="0" xfId="0"/>
    <xf numFmtId="0" fontId="6" fillId="0" borderId="1" pivotButton="0" quotePrefix="0" xfId="0"/>
    <xf numFmtId="0" fontId="5" fillId="3" borderId="1" pivotButton="0" quotePrefix="0" xfId="0"/>
    <xf numFmtId="3" fontId="5" fillId="3" borderId="1" pivotButton="0" quotePrefix="0" xfId="0"/>
    <xf numFmtId="3" fontId="0" fillId="4" borderId="1" pivotButton="0" quotePrefix="0" xfId="0"/>
    <xf numFmtId="0" fontId="5" fillId="0" borderId="0" pivotButton="0" quotePrefix="0" xfId="0"/>
    <xf numFmtId="0" fontId="0" fillId="5" borderId="1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48" customWidth="1" min="3" max="3"/>
    <col width="16" customWidth="1" min="4" max="4"/>
    <col width="16" customWidth="1" min="5" max="5"/>
    <col width="15" customWidth="1" min="6" max="6"/>
    <col width="24" customWidth="1" min="7" max="7"/>
    <col width="13" customWidth="1" min="8" max="8"/>
  </cols>
  <sheetData>
    <row r="1">
      <c r="A1" s="1" t="inlineStr">
        <is>
          <t>Day 02 演習 ― 仕訳10本をきると、5要素の増減が立ち上がる</t>
        </is>
      </c>
    </row>
    <row r="2">
      <c r="A2" s="2" t="inlineStr">
        <is>
          <t>Horizon Trading 東京オフィス　2025年10月の取引　単位：円</t>
        </is>
      </c>
    </row>
    <row r="3">
      <c r="A3" s="3" t="inlineStr">
        <is>
          <t>凡例： 青文字=入力値（入力済み）／ 黄色=自分で入れる欄 ／ 薄青=自動計算 ／ 緑=検証</t>
        </is>
      </c>
    </row>
    <row r="5">
      <c r="B5" s="4" t="inlineStr">
        <is>
          <t>No・日付</t>
        </is>
      </c>
      <c r="C5" s="4" t="inlineStr">
        <is>
          <t>取引の内容</t>
        </is>
      </c>
      <c r="D5" s="4" t="inlineStr">
        <is>
          <t>借方科目（▼）</t>
        </is>
      </c>
      <c r="E5" s="4" t="inlineStr">
        <is>
          <t>借方金額</t>
        </is>
      </c>
      <c r="F5" s="4" t="inlineStr">
        <is>
          <t>貸方科目（▼）</t>
        </is>
      </c>
      <c r="G5" s="4" t="inlineStr">
        <is>
          <t>貸方金額</t>
        </is>
      </c>
    </row>
    <row r="6">
      <c r="B6" s="5" t="inlineStr">
        <is>
          <t>① 10/1</t>
        </is>
      </c>
      <c r="C6" s="6" t="inlineStr">
        <is>
          <t>銀行から800,000を借り入れ、普通預金に入金した</t>
        </is>
      </c>
      <c r="D6" s="7" t="n"/>
      <c r="E6" s="8" t="n"/>
      <c r="F6" s="7" t="n"/>
      <c r="G6" s="8" t="n"/>
    </row>
    <row r="7">
      <c r="B7" s="5" t="inlineStr">
        <is>
          <t>② 10/2</t>
        </is>
      </c>
      <c r="C7" s="6" t="inlineStr">
        <is>
          <t>普通預金から現金300,000を引き出した</t>
        </is>
      </c>
      <c r="D7" s="7" t="n"/>
      <c r="E7" s="8" t="n"/>
      <c r="F7" s="7" t="n"/>
      <c r="G7" s="8" t="n"/>
    </row>
    <row r="8">
      <c r="B8" s="5" t="inlineStr">
        <is>
          <t>③ 10/5</t>
        </is>
      </c>
      <c r="C8" s="6" t="inlineStr">
        <is>
          <t>ノートパソコン（備品）240,000を購入し、現金で支払った</t>
        </is>
      </c>
      <c r="D8" s="7" t="n"/>
      <c r="E8" s="8" t="n"/>
      <c r="F8" s="7" t="n"/>
      <c r="G8" s="8" t="n"/>
    </row>
    <row r="9">
      <c r="B9" s="5" t="inlineStr">
        <is>
          <t>④ 10/9</t>
        </is>
      </c>
      <c r="C9" s="6" t="inlineStr">
        <is>
          <t>株主から追加出資500,000を受け、普通預金に入金した</t>
        </is>
      </c>
      <c r="D9" s="7" t="n"/>
      <c r="E9" s="8" t="n"/>
      <c r="F9" s="7" t="n"/>
      <c r="G9" s="8" t="n"/>
    </row>
    <row r="10">
      <c r="B10" s="5" t="inlineStr">
        <is>
          <t>⑤ 10/14</t>
        </is>
      </c>
      <c r="C10" s="6" t="inlineStr">
        <is>
          <t>得意先から売掛金400,000を現金で回収した</t>
        </is>
      </c>
      <c r="D10" s="7" t="n"/>
      <c r="E10" s="8" t="n"/>
      <c r="F10" s="7" t="n"/>
      <c r="G10" s="8" t="n"/>
    </row>
    <row r="11">
      <c r="B11" s="5" t="inlineStr">
        <is>
          <t>⑥ 10/17</t>
        </is>
      </c>
      <c r="C11" s="6" t="inlineStr">
        <is>
          <t>仕入先に買掛金250,000を普通預金から支払った</t>
        </is>
      </c>
      <c r="D11" s="7" t="n"/>
      <c r="E11" s="8" t="n"/>
      <c r="F11" s="7" t="n"/>
      <c r="G11" s="8" t="n"/>
    </row>
    <row r="12">
      <c r="B12" s="5" t="inlineStr">
        <is>
          <t>⑦ 10/20</t>
        </is>
      </c>
      <c r="C12" s="6" t="inlineStr">
        <is>
          <t>取引の仲介手数料150,000を現金で受け取った</t>
        </is>
      </c>
      <c r="D12" s="7" t="n"/>
      <c r="E12" s="8" t="n"/>
      <c r="F12" s="7" t="n"/>
      <c r="G12" s="8" t="n"/>
    </row>
    <row r="13">
      <c r="B13" s="5" t="inlineStr">
        <is>
          <t>⑧ 10/25</t>
        </is>
      </c>
      <c r="C13" s="6" t="inlineStr">
        <is>
          <t>給料350,000を普通預金から支払った</t>
        </is>
      </c>
      <c r="D13" s="7" t="n"/>
      <c r="E13" s="8" t="n"/>
      <c r="F13" s="7" t="n"/>
      <c r="G13" s="8" t="n"/>
    </row>
    <row r="14">
      <c r="B14" s="5" t="inlineStr">
        <is>
          <t>⑨ 10/28</t>
        </is>
      </c>
      <c r="C14" s="6" t="inlineStr">
        <is>
          <t>事務所の家賃200,000を普通預金から支払った</t>
        </is>
      </c>
      <c r="D14" s="7" t="n"/>
      <c r="E14" s="8" t="n"/>
      <c r="F14" s="7" t="n"/>
      <c r="G14" s="8" t="n"/>
    </row>
    <row r="15">
      <c r="B15" s="5" t="inlineStr">
        <is>
          <t>⑩ 10/31</t>
        </is>
      </c>
      <c r="C15" s="6" t="inlineStr">
        <is>
          <t>借入金の利息2,000を現金で支払った</t>
        </is>
      </c>
      <c r="D15" s="7" t="n"/>
      <c r="E15" s="8" t="n"/>
      <c r="F15" s="7" t="n"/>
      <c r="G15" s="8" t="n"/>
    </row>
    <row r="16">
      <c r="C16" s="2" t="inlineStr">
        <is>
          <t>合計（自動）</t>
        </is>
      </c>
      <c r="E16" s="9">
        <f>SUM(E6:E15)</f>
        <v/>
      </c>
      <c r="G16" s="9">
        <f>SUM(G6:G15)</f>
        <v/>
      </c>
    </row>
    <row r="17">
      <c r="C17" s="10" t="inlineStr">
        <is>
          <t>検証：借方合計＝貸方合計＝3,192,000？</t>
        </is>
      </c>
      <c r="E17" s="11">
        <f>IF(E16+G16=0,"",IF(AND(E16=G16,E16=3192000),"OK","NG"))</f>
        <v/>
      </c>
    </row>
    <row r="20">
      <c r="B20" s="2" t="inlineStr">
        <is>
          <t>科目別集計（自動） ― どの科目が、左右どちらに何回出たか</t>
        </is>
      </c>
      <c r="G20" s="2" t="inlineStr">
        <is>
          <t>5要素の増減（自動）</t>
        </is>
      </c>
    </row>
    <row r="21">
      <c r="B21" s="4" t="inlineStr">
        <is>
          <t>科目</t>
        </is>
      </c>
      <c r="C21" s="4" t="inlineStr">
        <is>
          <t>5要素</t>
        </is>
      </c>
      <c r="D21" s="4" t="inlineStr">
        <is>
          <t>左（借方）合計</t>
        </is>
      </c>
      <c r="E21" s="4" t="inlineStr">
        <is>
          <t>右（貸方）合計</t>
        </is>
      </c>
      <c r="G21" s="5" t="inlineStr">
        <is>
          <t>資産の増加（左）</t>
        </is>
      </c>
      <c r="H21" s="9">
        <f>SUMIF($C$22:$C$32,"資産",$D$22:$D$32)</f>
        <v/>
      </c>
    </row>
    <row r="22">
      <c r="B22" s="5" t="inlineStr">
        <is>
          <t>現金</t>
        </is>
      </c>
      <c r="C22" s="5" t="inlineStr">
        <is>
          <t>資産</t>
        </is>
      </c>
      <c r="D22" s="9">
        <f>SUMIF($D$6:$D$15,B22,$E$6:$E$15)</f>
        <v/>
      </c>
      <c r="E22" s="9">
        <f>SUMIF($F$6:$F$15,B22,$G$6:$G$15)</f>
        <v/>
      </c>
      <c r="G22" s="5" t="inlineStr">
        <is>
          <t>資産の減少（右）</t>
        </is>
      </c>
      <c r="H22" s="9">
        <f>SUMIF($C$22:$C$32,"資産",$E$22:$E$32)</f>
        <v/>
      </c>
    </row>
    <row r="23">
      <c r="B23" s="5" t="inlineStr">
        <is>
          <t>普通預金</t>
        </is>
      </c>
      <c r="C23" s="5" t="inlineStr">
        <is>
          <t>資産</t>
        </is>
      </c>
      <c r="D23" s="9">
        <f>SUMIF($D$6:$D$15,B23,$E$6:$E$15)</f>
        <v/>
      </c>
      <c r="E23" s="9">
        <f>SUMIF($F$6:$F$15,B23,$G$6:$G$15)</f>
        <v/>
      </c>
      <c r="G23" s="5" t="inlineStr">
        <is>
          <t>負債の増加（右）</t>
        </is>
      </c>
      <c r="H23" s="9">
        <f>SUMIF($C$22:$C$32,"負債",$E$22:$E$32)</f>
        <v/>
      </c>
    </row>
    <row r="24">
      <c r="B24" s="5" t="inlineStr">
        <is>
          <t>売掛金</t>
        </is>
      </c>
      <c r="C24" s="5" t="inlineStr">
        <is>
          <t>資産</t>
        </is>
      </c>
      <c r="D24" s="9">
        <f>SUMIF($D$6:$D$15,B24,$E$6:$E$15)</f>
        <v/>
      </c>
      <c r="E24" s="9">
        <f>SUMIF($F$6:$F$15,B24,$G$6:$G$15)</f>
        <v/>
      </c>
      <c r="G24" s="5" t="inlineStr">
        <is>
          <t>負債の減少（左）</t>
        </is>
      </c>
      <c r="H24" s="9">
        <f>SUMIF($C$22:$C$32,"負債",$D$22:$D$32)</f>
        <v/>
      </c>
    </row>
    <row r="25">
      <c r="B25" s="5" t="inlineStr">
        <is>
          <t>備品</t>
        </is>
      </c>
      <c r="C25" s="5" t="inlineStr">
        <is>
          <t>資産</t>
        </is>
      </c>
      <c r="D25" s="9">
        <f>SUMIF($D$6:$D$15,B25,$E$6:$E$15)</f>
        <v/>
      </c>
      <c r="E25" s="9">
        <f>SUMIF($F$6:$F$15,B25,$G$6:$G$15)</f>
        <v/>
      </c>
      <c r="G25" s="5" t="inlineStr">
        <is>
          <t>純資産の増加（右）</t>
        </is>
      </c>
      <c r="H25" s="9">
        <f>SUMIF($C$22:$C$32,"純資産",$E$22:$E$32)</f>
        <v/>
      </c>
    </row>
    <row r="26">
      <c r="B26" s="5" t="inlineStr">
        <is>
          <t>買掛金</t>
        </is>
      </c>
      <c r="C26" s="5" t="inlineStr">
        <is>
          <t>負債</t>
        </is>
      </c>
      <c r="D26" s="9">
        <f>SUMIF($D$6:$D$15,B26,$E$6:$E$15)</f>
        <v/>
      </c>
      <c r="E26" s="9">
        <f>SUMIF($F$6:$F$15,B26,$G$6:$G$15)</f>
        <v/>
      </c>
      <c r="G26" s="5" t="inlineStr">
        <is>
          <t>収益の発生（右）</t>
        </is>
      </c>
      <c r="H26" s="9">
        <f>SUMIF($C$22:$C$32,"収益",$E$22:$E$32)</f>
        <v/>
      </c>
    </row>
    <row r="27">
      <c r="B27" s="5" t="inlineStr">
        <is>
          <t>借入金</t>
        </is>
      </c>
      <c r="C27" s="5" t="inlineStr">
        <is>
          <t>負債</t>
        </is>
      </c>
      <c r="D27" s="9">
        <f>SUMIF($D$6:$D$15,B27,$E$6:$E$15)</f>
        <v/>
      </c>
      <c r="E27" s="9">
        <f>SUMIF($F$6:$F$15,B27,$G$6:$G$15)</f>
        <v/>
      </c>
      <c r="G27" s="5" t="inlineStr">
        <is>
          <t>費用の発生（左）</t>
        </is>
      </c>
      <c r="H27" s="9">
        <f>SUMIF($C$22:$C$32,"費用",$D$22:$D$32)</f>
        <v/>
      </c>
    </row>
    <row r="28">
      <c r="B28" s="5" t="inlineStr">
        <is>
          <t>資本金</t>
        </is>
      </c>
      <c r="C28" s="5" t="inlineStr">
        <is>
          <t>純資産</t>
        </is>
      </c>
      <c r="D28" s="9">
        <f>SUMIF($D$6:$D$15,B28,$E$6:$E$15)</f>
        <v/>
      </c>
      <c r="E28" s="9">
        <f>SUMIF($F$6:$F$15,B28,$G$6:$G$15)</f>
        <v/>
      </c>
    </row>
    <row r="29">
      <c r="B29" s="5" t="inlineStr">
        <is>
          <t>受取手数料</t>
        </is>
      </c>
      <c r="C29" s="5" t="inlineStr">
        <is>
          <t>収益</t>
        </is>
      </c>
      <c r="D29" s="9">
        <f>SUMIF($D$6:$D$15,B29,$E$6:$E$15)</f>
        <v/>
      </c>
      <c r="E29" s="9">
        <f>SUMIF($F$6:$F$15,B29,$G$6:$G$15)</f>
        <v/>
      </c>
      <c r="G29" s="12" t="inlineStr">
        <is>
          <t>左（借方）に書いた合計</t>
        </is>
      </c>
      <c r="H29" s="9">
        <f>H21+H24+H27</f>
        <v/>
      </c>
    </row>
    <row r="30">
      <c r="B30" s="5" t="inlineStr">
        <is>
          <t>給料</t>
        </is>
      </c>
      <c r="C30" s="5" t="inlineStr">
        <is>
          <t>費用</t>
        </is>
      </c>
      <c r="D30" s="9">
        <f>SUMIF($D$6:$D$15,B30,$E$6:$E$15)</f>
        <v/>
      </c>
      <c r="E30" s="9">
        <f>SUMIF($F$6:$F$15,B30,$G$6:$G$15)</f>
        <v/>
      </c>
      <c r="G30" s="12" t="inlineStr">
        <is>
          <t>右（貸方）に書いた合計</t>
        </is>
      </c>
      <c r="H30" s="9">
        <f>H22+H23+H25+H26</f>
        <v/>
      </c>
    </row>
    <row r="31">
      <c r="B31" s="5" t="inlineStr">
        <is>
          <t>支払家賃</t>
        </is>
      </c>
      <c r="C31" s="5" t="inlineStr">
        <is>
          <t>費用</t>
        </is>
      </c>
      <c r="D31" s="9">
        <f>SUMIF($D$6:$D$15,B31,$E$6:$E$15)</f>
        <v/>
      </c>
      <c r="E31" s="9">
        <f>SUMIF($F$6:$F$15,B31,$G$6:$G$15)</f>
        <v/>
      </c>
      <c r="G31" s="5" t="inlineStr">
        <is>
          <t>検証：左右一致？</t>
        </is>
      </c>
      <c r="H31" s="11">
        <f>IF(H29+H30=0,"",IF(AND(H29=H30,H29=3192000),"OK","NG"))</f>
        <v/>
      </c>
    </row>
    <row r="32">
      <c r="B32" s="5" t="inlineStr">
        <is>
          <t>支払利息</t>
        </is>
      </c>
      <c r="C32" s="5" t="inlineStr">
        <is>
          <t>費用</t>
        </is>
      </c>
      <c r="D32" s="9">
        <f>SUMIF($D$6:$D$15,B32,$E$6:$E$15)</f>
        <v/>
      </c>
      <c r="E32" s="9">
        <f>SUMIF($F$6:$F$15,B32,$G$6:$G$15)</f>
        <v/>
      </c>
    </row>
    <row r="35">
      <c r="B35" s="2" t="inlineStr">
        <is>
          <t>What-ifチャレンジ（完成後に試す）</t>
        </is>
      </c>
    </row>
    <row r="36">
      <c r="B36" s="3" t="inlineStr">
        <is>
          <t>① ⑧の給料を 350,000 → 400,000 に借方だけ変えると、どの検証セルがNGになる？（仕訳は必ず左右同額）</t>
        </is>
      </c>
    </row>
    <row r="37">
      <c r="B37" s="3" t="inlineStr">
        <is>
          <t>② ④の出資を「普通預金」ではなく「現金」で受け取ったことにすると、どの集計が変わり、どの検証は変わらない？</t>
        </is>
      </c>
    </row>
    <row r="38">
      <c r="B38" s="3" t="inlineStr">
        <is>
          <t>③ ⑩を「借入金100,000の返済と利息2,000をまとめて現金102,000で支払った」に変えると、1行に収まる？（→Day 3以降の複合仕訳の予告）</t>
        </is>
      </c>
    </row>
  </sheetData>
  <dataValidations count="1">
    <dataValidation sqref="D6:D15 F6:F15" showDropDown="0" showInputMessage="0" showErrorMessage="0" allowBlank="1" type="list">
      <formula1>"現金,普通預金,売掛金,備品,買掛金,借入金,資本金,受取手数料,給料,支払家賃,支払利息"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48" customWidth="1" min="3" max="3"/>
    <col width="16" customWidth="1" min="4" max="4"/>
    <col width="16" customWidth="1" min="5" max="5"/>
    <col width="15" customWidth="1" min="6" max="6"/>
    <col width="24" customWidth="1" min="7" max="7"/>
    <col width="13" customWidth="1" min="8" max="8"/>
  </cols>
  <sheetData>
    <row r="1">
      <c r="A1" s="1" t="inlineStr">
        <is>
          <t>Day 02 演習 ― 仕訳10本をきると、5要素の増減が立ち上がる</t>
        </is>
      </c>
    </row>
    <row r="2">
      <c r="A2" s="2" t="inlineStr">
        <is>
          <t>Horizon Trading 東京オフィス　2025年10月の取引　単位：円</t>
        </is>
      </c>
    </row>
    <row r="3">
      <c r="A3" s="3" t="inlineStr">
        <is>
          <t>凡例： 青文字=入力値（入力済み）／ 黄色=自分で入れる欄 ／ 薄青=自動計算 ／ 緑=検証</t>
        </is>
      </c>
    </row>
    <row r="5">
      <c r="B5" s="4" t="inlineStr">
        <is>
          <t>No・日付</t>
        </is>
      </c>
      <c r="C5" s="4" t="inlineStr">
        <is>
          <t>取引の内容</t>
        </is>
      </c>
      <c r="D5" s="4" t="inlineStr">
        <is>
          <t>借方科目（▼）</t>
        </is>
      </c>
      <c r="E5" s="4" t="inlineStr">
        <is>
          <t>借方金額</t>
        </is>
      </c>
      <c r="F5" s="4" t="inlineStr">
        <is>
          <t>貸方科目（▼）</t>
        </is>
      </c>
      <c r="G5" s="4" t="inlineStr">
        <is>
          <t>貸方金額</t>
        </is>
      </c>
    </row>
    <row r="6">
      <c r="B6" s="5" t="inlineStr">
        <is>
          <t>① 10/1</t>
        </is>
      </c>
      <c r="C6" s="6" t="inlineStr">
        <is>
          <t>銀行から800,000を借り入れ、普通預金に入金した</t>
        </is>
      </c>
      <c r="D6" s="7" t="inlineStr">
        <is>
          <t>普通預金</t>
        </is>
      </c>
      <c r="E6" s="8" t="n">
        <v>800000</v>
      </c>
      <c r="F6" s="7" t="inlineStr">
        <is>
          <t>借入金</t>
        </is>
      </c>
      <c r="G6" s="8" t="n">
        <v>800000</v>
      </c>
    </row>
    <row r="7">
      <c r="B7" s="5" t="inlineStr">
        <is>
          <t>② 10/2</t>
        </is>
      </c>
      <c r="C7" s="6" t="inlineStr">
        <is>
          <t>普通預金から現金300,000を引き出した</t>
        </is>
      </c>
      <c r="D7" s="7" t="inlineStr">
        <is>
          <t>現金</t>
        </is>
      </c>
      <c r="E7" s="8" t="n">
        <v>300000</v>
      </c>
      <c r="F7" s="7" t="inlineStr">
        <is>
          <t>普通預金</t>
        </is>
      </c>
      <c r="G7" s="8" t="n">
        <v>300000</v>
      </c>
    </row>
    <row r="8">
      <c r="B8" s="5" t="inlineStr">
        <is>
          <t>③ 10/5</t>
        </is>
      </c>
      <c r="C8" s="6" t="inlineStr">
        <is>
          <t>ノートパソコン（備品）240,000を購入し、現金で支払った</t>
        </is>
      </c>
      <c r="D8" s="7" t="inlineStr">
        <is>
          <t>備品</t>
        </is>
      </c>
      <c r="E8" s="8" t="n">
        <v>240000</v>
      </c>
      <c r="F8" s="7" t="inlineStr">
        <is>
          <t>現金</t>
        </is>
      </c>
      <c r="G8" s="8" t="n">
        <v>240000</v>
      </c>
    </row>
    <row r="9">
      <c r="B9" s="5" t="inlineStr">
        <is>
          <t>④ 10/9</t>
        </is>
      </c>
      <c r="C9" s="6" t="inlineStr">
        <is>
          <t>株主から追加出資500,000を受け、普通預金に入金した</t>
        </is>
      </c>
      <c r="D9" s="7" t="inlineStr">
        <is>
          <t>普通預金</t>
        </is>
      </c>
      <c r="E9" s="8" t="n">
        <v>500000</v>
      </c>
      <c r="F9" s="7" t="inlineStr">
        <is>
          <t>資本金</t>
        </is>
      </c>
      <c r="G9" s="8" t="n">
        <v>500000</v>
      </c>
    </row>
    <row r="10">
      <c r="B10" s="5" t="inlineStr">
        <is>
          <t>⑤ 10/14</t>
        </is>
      </c>
      <c r="C10" s="6" t="inlineStr">
        <is>
          <t>得意先から売掛金400,000を現金で回収した</t>
        </is>
      </c>
      <c r="D10" s="7" t="inlineStr">
        <is>
          <t>現金</t>
        </is>
      </c>
      <c r="E10" s="8" t="n">
        <v>400000</v>
      </c>
      <c r="F10" s="7" t="inlineStr">
        <is>
          <t>売掛金</t>
        </is>
      </c>
      <c r="G10" s="8" t="n">
        <v>400000</v>
      </c>
    </row>
    <row r="11">
      <c r="B11" s="5" t="inlineStr">
        <is>
          <t>⑥ 10/17</t>
        </is>
      </c>
      <c r="C11" s="6" t="inlineStr">
        <is>
          <t>仕入先に買掛金250,000を普通預金から支払った</t>
        </is>
      </c>
      <c r="D11" s="7" t="inlineStr">
        <is>
          <t>買掛金</t>
        </is>
      </c>
      <c r="E11" s="8" t="n">
        <v>250000</v>
      </c>
      <c r="F11" s="7" t="inlineStr">
        <is>
          <t>普通預金</t>
        </is>
      </c>
      <c r="G11" s="8" t="n">
        <v>250000</v>
      </c>
    </row>
    <row r="12">
      <c r="B12" s="5" t="inlineStr">
        <is>
          <t>⑦ 10/20</t>
        </is>
      </c>
      <c r="C12" s="6" t="inlineStr">
        <is>
          <t>取引の仲介手数料150,000を現金で受け取った</t>
        </is>
      </c>
      <c r="D12" s="7" t="inlineStr">
        <is>
          <t>現金</t>
        </is>
      </c>
      <c r="E12" s="8" t="n">
        <v>150000</v>
      </c>
      <c r="F12" s="7" t="inlineStr">
        <is>
          <t>受取手数料</t>
        </is>
      </c>
      <c r="G12" s="8" t="n">
        <v>150000</v>
      </c>
    </row>
    <row r="13">
      <c r="B13" s="5" t="inlineStr">
        <is>
          <t>⑧ 10/25</t>
        </is>
      </c>
      <c r="C13" s="6" t="inlineStr">
        <is>
          <t>給料350,000を普通預金から支払った</t>
        </is>
      </c>
      <c r="D13" s="7" t="inlineStr">
        <is>
          <t>給料</t>
        </is>
      </c>
      <c r="E13" s="8" t="n">
        <v>350000</v>
      </c>
      <c r="F13" s="7" t="inlineStr">
        <is>
          <t>普通預金</t>
        </is>
      </c>
      <c r="G13" s="8" t="n">
        <v>350000</v>
      </c>
    </row>
    <row r="14">
      <c r="B14" s="5" t="inlineStr">
        <is>
          <t>⑨ 10/28</t>
        </is>
      </c>
      <c r="C14" s="6" t="inlineStr">
        <is>
          <t>事務所の家賃200,000を普通預金から支払った</t>
        </is>
      </c>
      <c r="D14" s="7" t="inlineStr">
        <is>
          <t>支払家賃</t>
        </is>
      </c>
      <c r="E14" s="8" t="n">
        <v>200000</v>
      </c>
      <c r="F14" s="7" t="inlineStr">
        <is>
          <t>普通預金</t>
        </is>
      </c>
      <c r="G14" s="8" t="n">
        <v>200000</v>
      </c>
    </row>
    <row r="15">
      <c r="B15" s="5" t="inlineStr">
        <is>
          <t>⑩ 10/31</t>
        </is>
      </c>
      <c r="C15" s="6" t="inlineStr">
        <is>
          <t>借入金の利息2,000を現金で支払った</t>
        </is>
      </c>
      <c r="D15" s="7" t="inlineStr">
        <is>
          <t>支払利息</t>
        </is>
      </c>
      <c r="E15" s="8" t="n">
        <v>2000</v>
      </c>
      <c r="F15" s="7" t="inlineStr">
        <is>
          <t>現金</t>
        </is>
      </c>
      <c r="G15" s="8" t="n">
        <v>2000</v>
      </c>
    </row>
    <row r="16">
      <c r="C16" s="2" t="inlineStr">
        <is>
          <t>合計（自動）</t>
        </is>
      </c>
      <c r="E16" s="9">
        <f>SUM(E6:E15)</f>
        <v/>
      </c>
      <c r="G16" s="9">
        <f>SUM(G6:G15)</f>
        <v/>
      </c>
    </row>
    <row r="17">
      <c r="C17" s="10" t="inlineStr">
        <is>
          <t>検証：借方合計＝貸方合計＝3,192,000？</t>
        </is>
      </c>
      <c r="E17" s="11">
        <f>IF(E16+G16=0,"",IF(AND(E16=G16,E16=3192000),"OK","NG"))</f>
        <v/>
      </c>
    </row>
    <row r="20">
      <c r="B20" s="2" t="inlineStr">
        <is>
          <t>科目別集計（自動） ― どの科目が、左右どちらに何回出たか</t>
        </is>
      </c>
      <c r="G20" s="2" t="inlineStr">
        <is>
          <t>5要素の増減（自動）</t>
        </is>
      </c>
    </row>
    <row r="21">
      <c r="B21" s="4" t="inlineStr">
        <is>
          <t>科目</t>
        </is>
      </c>
      <c r="C21" s="4" t="inlineStr">
        <is>
          <t>5要素</t>
        </is>
      </c>
      <c r="D21" s="4" t="inlineStr">
        <is>
          <t>左（借方）合計</t>
        </is>
      </c>
      <c r="E21" s="4" t="inlineStr">
        <is>
          <t>右（貸方）合計</t>
        </is>
      </c>
      <c r="G21" s="5" t="inlineStr">
        <is>
          <t>資産の増加（左）</t>
        </is>
      </c>
      <c r="H21" s="9">
        <f>SUMIF($C$22:$C$32,"資産",$D$22:$D$32)</f>
        <v/>
      </c>
    </row>
    <row r="22">
      <c r="B22" s="5" t="inlineStr">
        <is>
          <t>現金</t>
        </is>
      </c>
      <c r="C22" s="5" t="inlineStr">
        <is>
          <t>資産</t>
        </is>
      </c>
      <c r="D22" s="9">
        <f>SUMIF($D$6:$D$15,B22,$E$6:$E$15)</f>
        <v/>
      </c>
      <c r="E22" s="9">
        <f>SUMIF($F$6:$F$15,B22,$G$6:$G$15)</f>
        <v/>
      </c>
      <c r="G22" s="5" t="inlineStr">
        <is>
          <t>資産の減少（右）</t>
        </is>
      </c>
      <c r="H22" s="9">
        <f>SUMIF($C$22:$C$32,"資産",$E$22:$E$32)</f>
        <v/>
      </c>
    </row>
    <row r="23">
      <c r="B23" s="5" t="inlineStr">
        <is>
          <t>普通預金</t>
        </is>
      </c>
      <c r="C23" s="5" t="inlineStr">
        <is>
          <t>資産</t>
        </is>
      </c>
      <c r="D23" s="9">
        <f>SUMIF($D$6:$D$15,B23,$E$6:$E$15)</f>
        <v/>
      </c>
      <c r="E23" s="9">
        <f>SUMIF($F$6:$F$15,B23,$G$6:$G$15)</f>
        <v/>
      </c>
      <c r="G23" s="5" t="inlineStr">
        <is>
          <t>負債の増加（右）</t>
        </is>
      </c>
      <c r="H23" s="9">
        <f>SUMIF($C$22:$C$32,"負債",$E$22:$E$32)</f>
        <v/>
      </c>
    </row>
    <row r="24">
      <c r="B24" s="5" t="inlineStr">
        <is>
          <t>売掛金</t>
        </is>
      </c>
      <c r="C24" s="5" t="inlineStr">
        <is>
          <t>資産</t>
        </is>
      </c>
      <c r="D24" s="9">
        <f>SUMIF($D$6:$D$15,B24,$E$6:$E$15)</f>
        <v/>
      </c>
      <c r="E24" s="9">
        <f>SUMIF($F$6:$F$15,B24,$G$6:$G$15)</f>
        <v/>
      </c>
      <c r="G24" s="5" t="inlineStr">
        <is>
          <t>負債の減少（左）</t>
        </is>
      </c>
      <c r="H24" s="9">
        <f>SUMIF($C$22:$C$32,"負債",$D$22:$D$32)</f>
        <v/>
      </c>
    </row>
    <row r="25">
      <c r="B25" s="5" t="inlineStr">
        <is>
          <t>備品</t>
        </is>
      </c>
      <c r="C25" s="5" t="inlineStr">
        <is>
          <t>資産</t>
        </is>
      </c>
      <c r="D25" s="9">
        <f>SUMIF($D$6:$D$15,B25,$E$6:$E$15)</f>
        <v/>
      </c>
      <c r="E25" s="9">
        <f>SUMIF($F$6:$F$15,B25,$G$6:$G$15)</f>
        <v/>
      </c>
      <c r="G25" s="5" t="inlineStr">
        <is>
          <t>純資産の増加（右）</t>
        </is>
      </c>
      <c r="H25" s="9">
        <f>SUMIF($C$22:$C$32,"純資産",$E$22:$E$32)</f>
        <v/>
      </c>
    </row>
    <row r="26">
      <c r="B26" s="5" t="inlineStr">
        <is>
          <t>買掛金</t>
        </is>
      </c>
      <c r="C26" s="5" t="inlineStr">
        <is>
          <t>負債</t>
        </is>
      </c>
      <c r="D26" s="9">
        <f>SUMIF($D$6:$D$15,B26,$E$6:$E$15)</f>
        <v/>
      </c>
      <c r="E26" s="9">
        <f>SUMIF($F$6:$F$15,B26,$G$6:$G$15)</f>
        <v/>
      </c>
      <c r="G26" s="5" t="inlineStr">
        <is>
          <t>収益の発生（右）</t>
        </is>
      </c>
      <c r="H26" s="9">
        <f>SUMIF($C$22:$C$32,"収益",$E$22:$E$32)</f>
        <v/>
      </c>
    </row>
    <row r="27">
      <c r="B27" s="5" t="inlineStr">
        <is>
          <t>借入金</t>
        </is>
      </c>
      <c r="C27" s="5" t="inlineStr">
        <is>
          <t>負債</t>
        </is>
      </c>
      <c r="D27" s="9">
        <f>SUMIF($D$6:$D$15,B27,$E$6:$E$15)</f>
        <v/>
      </c>
      <c r="E27" s="9">
        <f>SUMIF($F$6:$F$15,B27,$G$6:$G$15)</f>
        <v/>
      </c>
      <c r="G27" s="5" t="inlineStr">
        <is>
          <t>費用の発生（左）</t>
        </is>
      </c>
      <c r="H27" s="9">
        <f>SUMIF($C$22:$C$32,"費用",$D$22:$D$32)</f>
        <v/>
      </c>
    </row>
    <row r="28">
      <c r="B28" s="5" t="inlineStr">
        <is>
          <t>資本金</t>
        </is>
      </c>
      <c r="C28" s="5" t="inlineStr">
        <is>
          <t>純資産</t>
        </is>
      </c>
      <c r="D28" s="9">
        <f>SUMIF($D$6:$D$15,B28,$E$6:$E$15)</f>
        <v/>
      </c>
      <c r="E28" s="9">
        <f>SUMIF($F$6:$F$15,B28,$G$6:$G$15)</f>
        <v/>
      </c>
    </row>
    <row r="29">
      <c r="B29" s="5" t="inlineStr">
        <is>
          <t>受取手数料</t>
        </is>
      </c>
      <c r="C29" s="5" t="inlineStr">
        <is>
          <t>収益</t>
        </is>
      </c>
      <c r="D29" s="9">
        <f>SUMIF($D$6:$D$15,B29,$E$6:$E$15)</f>
        <v/>
      </c>
      <c r="E29" s="9">
        <f>SUMIF($F$6:$F$15,B29,$G$6:$G$15)</f>
        <v/>
      </c>
      <c r="G29" s="12" t="inlineStr">
        <is>
          <t>左（借方）に書いた合計</t>
        </is>
      </c>
      <c r="H29" s="9">
        <f>H21+H24+H27</f>
        <v/>
      </c>
    </row>
    <row r="30">
      <c r="B30" s="5" t="inlineStr">
        <is>
          <t>給料</t>
        </is>
      </c>
      <c r="C30" s="5" t="inlineStr">
        <is>
          <t>費用</t>
        </is>
      </c>
      <c r="D30" s="9">
        <f>SUMIF($D$6:$D$15,B30,$E$6:$E$15)</f>
        <v/>
      </c>
      <c r="E30" s="9">
        <f>SUMIF($F$6:$F$15,B30,$G$6:$G$15)</f>
        <v/>
      </c>
      <c r="G30" s="12" t="inlineStr">
        <is>
          <t>右（貸方）に書いた合計</t>
        </is>
      </c>
      <c r="H30" s="9">
        <f>H22+H23+H25+H26</f>
        <v/>
      </c>
    </row>
    <row r="31">
      <c r="B31" s="5" t="inlineStr">
        <is>
          <t>支払家賃</t>
        </is>
      </c>
      <c r="C31" s="5" t="inlineStr">
        <is>
          <t>費用</t>
        </is>
      </c>
      <c r="D31" s="9">
        <f>SUMIF($D$6:$D$15,B31,$E$6:$E$15)</f>
        <v/>
      </c>
      <c r="E31" s="9">
        <f>SUMIF($F$6:$F$15,B31,$G$6:$G$15)</f>
        <v/>
      </c>
      <c r="G31" s="5" t="inlineStr">
        <is>
          <t>検証：左右一致？</t>
        </is>
      </c>
      <c r="H31" s="11">
        <f>IF(H29+H30=0,"",IF(AND(H29=H30,H29=3192000),"OK","NG"))</f>
        <v/>
      </c>
    </row>
    <row r="32">
      <c r="B32" s="5" t="inlineStr">
        <is>
          <t>支払利息</t>
        </is>
      </c>
      <c r="C32" s="5" t="inlineStr">
        <is>
          <t>費用</t>
        </is>
      </c>
      <c r="D32" s="9">
        <f>SUMIF($D$6:$D$15,B32,$E$6:$E$15)</f>
        <v/>
      </c>
      <c r="E32" s="9">
        <f>SUMIF($F$6:$F$15,B32,$G$6:$G$15)</f>
        <v/>
      </c>
    </row>
    <row r="35">
      <c r="B35" s="2" t="inlineStr">
        <is>
          <t>What-ifチャレンジ（完成後に試す）</t>
        </is>
      </c>
    </row>
    <row r="36">
      <c r="B36" s="3" t="inlineStr">
        <is>
          <t>① ⑧の給料を 350,000 → 400,000 に借方だけ変えると、どの検証セルがNGになる？（仕訳は必ず左右同額）</t>
        </is>
      </c>
    </row>
    <row r="37">
      <c r="B37" s="3" t="inlineStr">
        <is>
          <t>② ④の出資を「普通預金」ではなく「現金」で受け取ったことにすると、どの集計が変わり、どの検証は変わらない？</t>
        </is>
      </c>
    </row>
    <row r="38">
      <c r="B38" s="3" t="inlineStr">
        <is>
          <t>③ ⑩を「借入金100,000の返済と利息2,000をまとめて現金102,000で支払った」に変えると、1行に収まる？（→Day 3以降の複合仕訳の予告）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2026-07-31T21:16:40Z</dcterms:created>
  <dcterms:modified xmlns:dcterms="http://purl.org/dc/terms/" xmlns:xsi="http://www.w3.org/2001/XMLSchema-instance" xsi:type="dcterms:W3CDTF">2026-07-31T21:16:40Z</dcterms:modified>
</cp:coreProperties>
</file>